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Лист1!$A$1:$I$103</definedName>
    <definedName name="_xlnm.Print_Area" localSheetId="0">'Лист1 (2)'!$A$1:$H$97</definedName>
  </definedNames>
  <calcPr calcId="162913"/>
</workbook>
</file>

<file path=xl/calcChain.xml><?xml version="1.0" encoding="utf-8"?>
<calcChain xmlns="http://schemas.openxmlformats.org/spreadsheetml/2006/main">
  <c r="D71" i="4" l="1"/>
  <c r="E71" i="4"/>
  <c r="F71" i="4"/>
  <c r="G71" i="4"/>
  <c r="C71" i="4"/>
  <c r="C20" i="4" l="1"/>
  <c r="C28" i="4"/>
  <c r="C36" i="4"/>
  <c r="C44" i="4"/>
  <c r="C54" i="4"/>
  <c r="C63" i="4"/>
  <c r="C80" i="4"/>
  <c r="C81" i="4" s="1"/>
  <c r="C88" i="4"/>
  <c r="C96" i="4"/>
  <c r="C97" i="4" l="1"/>
  <c r="C45" i="4"/>
  <c r="C64" i="4"/>
  <c r="C29" i="4"/>
  <c r="D96" i="4"/>
  <c r="E96" i="4"/>
  <c r="F96" i="4"/>
  <c r="G96" i="4"/>
  <c r="D88" i="4"/>
  <c r="E88" i="4"/>
  <c r="E97" i="4" s="1"/>
  <c r="F88" i="4"/>
  <c r="G88" i="4"/>
  <c r="D80" i="4"/>
  <c r="E80" i="4"/>
  <c r="F80" i="4"/>
  <c r="G80" i="4"/>
  <c r="D44" i="4"/>
  <c r="E44" i="4"/>
  <c r="F44" i="4"/>
  <c r="G44" i="4"/>
  <c r="D36" i="4"/>
  <c r="E36" i="4"/>
  <c r="F36" i="4"/>
  <c r="G36" i="4"/>
  <c r="D28" i="4"/>
  <c r="E28" i="4"/>
  <c r="F28" i="4"/>
  <c r="G28" i="4"/>
  <c r="D20" i="4"/>
  <c r="E20" i="4"/>
  <c r="F20" i="4"/>
  <c r="G20" i="4"/>
  <c r="D97" i="4" l="1"/>
  <c r="G97" i="4"/>
  <c r="F97" i="4"/>
  <c r="G63" i="4"/>
  <c r="F63" i="4"/>
  <c r="D63" i="4"/>
  <c r="G81" i="4" l="1"/>
  <c r="F81" i="4"/>
  <c r="E81" i="4"/>
  <c r="D81" i="4"/>
  <c r="E63" i="4"/>
  <c r="G54" i="4"/>
  <c r="F54" i="4"/>
  <c r="E54" i="4"/>
  <c r="D54" i="4"/>
  <c r="E64" i="4" l="1"/>
  <c r="D64" i="4"/>
  <c r="G45" i="4"/>
  <c r="F45" i="4"/>
  <c r="F29" i="4"/>
  <c r="F64" i="4"/>
  <c r="D45" i="4"/>
  <c r="D29" i="4"/>
  <c r="E45" i="4"/>
  <c r="G64" i="4"/>
  <c r="E29" i="4"/>
  <c r="G29" i="4"/>
  <c r="H19" i="1"/>
  <c r="C95" i="1" l="1"/>
  <c r="C86" i="1"/>
  <c r="C96" i="1" s="1"/>
  <c r="C78" i="1"/>
  <c r="C69" i="1"/>
  <c r="C62" i="1"/>
  <c r="C53" i="1"/>
  <c r="C63" i="1" s="1"/>
  <c r="C44" i="1"/>
  <c r="C36" i="1"/>
  <c r="C27" i="1"/>
  <c r="C19" i="1"/>
  <c r="C79" i="1" l="1"/>
  <c r="C100" i="1"/>
  <c r="B100" i="1" s="1"/>
  <c r="C101" i="1"/>
  <c r="B101" i="1" s="1"/>
  <c r="C28" i="1"/>
  <c r="C102" i="1" s="1"/>
  <c r="B102" i="1" s="1"/>
  <c r="C45" i="1"/>
  <c r="D44" i="1"/>
  <c r="D36" i="1"/>
  <c r="D95" i="1" l="1"/>
  <c r="D86" i="1"/>
  <c r="D78" i="1"/>
  <c r="D69" i="1"/>
  <c r="D62" i="1"/>
  <c r="D53" i="1"/>
  <c r="D27" i="1"/>
  <c r="D101" i="1" s="1"/>
  <c r="D19" i="1"/>
  <c r="D100" i="1" s="1"/>
  <c r="E44" i="1" l="1"/>
  <c r="F44" i="1"/>
  <c r="G44" i="1"/>
  <c r="H44" i="1"/>
  <c r="E27" i="1"/>
  <c r="F27" i="1"/>
  <c r="G27" i="1"/>
  <c r="H27" i="1"/>
  <c r="E95" i="1" l="1"/>
  <c r="F95" i="1"/>
  <c r="G95" i="1"/>
  <c r="H95" i="1"/>
  <c r="E78" i="1"/>
  <c r="F78" i="1"/>
  <c r="G78" i="1"/>
  <c r="H78" i="1"/>
  <c r="E62" i="1"/>
  <c r="F62" i="1"/>
  <c r="G62" i="1"/>
  <c r="H62" i="1"/>
  <c r="E36" i="1"/>
  <c r="F36" i="1"/>
  <c r="G36" i="1"/>
  <c r="H36" i="1"/>
  <c r="F53" i="1"/>
  <c r="G53" i="1"/>
  <c r="H53" i="1"/>
  <c r="E53" i="1"/>
  <c r="F86" i="1"/>
  <c r="G86" i="1"/>
  <c r="H86" i="1"/>
  <c r="E86" i="1"/>
  <c r="F101" i="1" l="1"/>
  <c r="H101" i="1"/>
  <c r="G101" i="1"/>
  <c r="E101" i="1"/>
  <c r="H96" i="1"/>
  <c r="G96" i="1"/>
  <c r="F96" i="1"/>
  <c r="E96" i="1"/>
  <c r="H63" i="1"/>
  <c r="G63" i="1"/>
  <c r="F63" i="1"/>
  <c r="E63" i="1"/>
  <c r="F45" i="1"/>
  <c r="H45" i="1"/>
  <c r="G45" i="1"/>
  <c r="E45" i="1"/>
  <c r="D45" i="1"/>
  <c r="F19" i="1"/>
  <c r="F28" i="1" s="1"/>
  <c r="G19" i="1"/>
  <c r="G28" i="1" s="1"/>
  <c r="H28" i="1"/>
  <c r="E19" i="1"/>
  <c r="E28" i="1" s="1"/>
  <c r="D28" i="1"/>
  <c r="D96" i="1" l="1"/>
  <c r="E69" i="1"/>
  <c r="E79" i="1" s="1"/>
  <c r="E102" i="1" s="1"/>
  <c r="F69" i="1"/>
  <c r="G69" i="1"/>
  <c r="G79" i="1" s="1"/>
  <c r="G102" i="1" s="1"/>
  <c r="H69" i="1"/>
  <c r="D79" i="1"/>
  <c r="E100" i="1" l="1"/>
  <c r="H79" i="1"/>
  <c r="H102" i="1" s="1"/>
  <c r="H100" i="1"/>
  <c r="G100" i="1"/>
  <c r="F79" i="1"/>
  <c r="F102" i="1" s="1"/>
  <c r="F100" i="1"/>
  <c r="D63" i="1"/>
  <c r="D102" i="1" s="1"/>
</calcChain>
</file>

<file path=xl/sharedStrings.xml><?xml version="1.0" encoding="utf-8"?>
<sst xmlns="http://schemas.openxmlformats.org/spreadsheetml/2006/main" count="328" uniqueCount="122">
  <si>
    <t>Муниципального предприятия «Детское питание» города Рязани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</si>
  <si>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</si>
  <si>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</si>
  <si>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</si>
  <si>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</si>
  <si>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</si>
  <si>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</si>
  <si>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</si>
  <si>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</si>
  <si>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</si>
  <si>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Неделя 1</t>
  </si>
  <si>
    <t>День 1</t>
  </si>
  <si>
    <t>День 2</t>
  </si>
  <si>
    <t>День 3</t>
  </si>
  <si>
    <t>День 4</t>
  </si>
  <si>
    <t>День 5</t>
  </si>
  <si>
    <t>Завтрак</t>
  </si>
  <si>
    <t>Итого за завтрак</t>
  </si>
  <si>
    <t>Обед</t>
  </si>
  <si>
    <t>Итого за обед</t>
  </si>
  <si>
    <t>Среднее за завтрак</t>
  </si>
  <si>
    <t>Среднее за обед</t>
  </si>
  <si>
    <t>(завтрак 110 руб. 00 коп., обед 130 руб. 00 коп. - стоимость одного дня 240 руб. 00 коп.)</t>
  </si>
  <si>
    <t xml:space="preserve">"УТВЕРЖДАЮ" 
</t>
  </si>
  <si>
    <t>Директор МП "Детское питание" города Рязани</t>
  </si>
  <si>
    <t>Каминская И. В. _______________</t>
  </si>
  <si>
    <t>"      " ________________ 2021 г.</t>
  </si>
  <si>
    <t>"СОГЛАСОВАНО"</t>
  </si>
  <si>
    <t>Начальник управления образования и молодежной политики администрации г. Рязани</t>
  </si>
  <si>
    <t>___________Филиппов Д. М.</t>
  </si>
  <si>
    <t>"        "_______________2021 г.</t>
  </si>
  <si>
    <t>Итого за день</t>
  </si>
  <si>
    <t>Хлеб пшеничный</t>
  </si>
  <si>
    <t>Стрипсы куриные</t>
  </si>
  <si>
    <t>Каша гречневая рассыпчатая</t>
  </si>
  <si>
    <t>Пюре картофельное</t>
  </si>
  <si>
    <t>Борщ из свежей капусты с картофелем и птицей</t>
  </si>
  <si>
    <t>Среднее за день</t>
  </si>
  <si>
    <t>Фрукт свежий (груша)</t>
  </si>
  <si>
    <t>Бутерброд с сыром российским (хлеб пшеничный)</t>
  </si>
  <si>
    <t>40/60</t>
  </si>
  <si>
    <t>Каша Янтарная с маслом сливочным</t>
  </si>
  <si>
    <t xml:space="preserve">Какао с молоком </t>
  </si>
  <si>
    <t>200/15</t>
  </si>
  <si>
    <t>Суп куриный с рисом</t>
  </si>
  <si>
    <t>Жаркое с индейкой</t>
  </si>
  <si>
    <t>Сок яблочный</t>
  </si>
  <si>
    <t>Фрукт свежий (мандарин)</t>
  </si>
  <si>
    <t>Имунеле (напиток кисломолочный)</t>
  </si>
  <si>
    <t>1/100</t>
  </si>
  <si>
    <t>Омлет с овощами</t>
  </si>
  <si>
    <t>Чай с сахаром и лимоном</t>
  </si>
  <si>
    <t>200/10/7</t>
  </si>
  <si>
    <t>Салат из б/к капусты с огурцом</t>
  </si>
  <si>
    <t>250/25</t>
  </si>
  <si>
    <t>Напиток яблочный</t>
  </si>
  <si>
    <t>Хлеб ржаной Здоровье</t>
  </si>
  <si>
    <t>Овощи натуральные свежие (помидор)</t>
  </si>
  <si>
    <t>Плов со свининой</t>
  </si>
  <si>
    <t>Фрукт свежий (яблоко)</t>
  </si>
  <si>
    <t>Котлета куриная</t>
  </si>
  <si>
    <t>Макаронные изделия отварные с маслом сливочным</t>
  </si>
  <si>
    <t>180/5</t>
  </si>
  <si>
    <t xml:space="preserve">Чай с сахаром </t>
  </si>
  <si>
    <t>Запеканка из творога Нежная</t>
  </si>
  <si>
    <t>Овощи натуральные свежие (огурец)</t>
  </si>
  <si>
    <t>Щи из свежей капусты с картофелем и птицей</t>
  </si>
  <si>
    <t>Зраза мясная</t>
  </si>
  <si>
    <t>Картофель отварной</t>
  </si>
  <si>
    <t>Напиток из груш</t>
  </si>
  <si>
    <t>Котлета мясная с сыром</t>
  </si>
  <si>
    <t>Суп картофельный с горохом и индейкой</t>
  </si>
  <si>
    <t>Гуляш из свинины с соусом</t>
  </si>
  <si>
    <t>50/50</t>
  </si>
  <si>
    <t>1/200</t>
  </si>
  <si>
    <t>ТК</t>
  </si>
  <si>
    <t>200/5</t>
  </si>
  <si>
    <t>ПР</t>
  </si>
  <si>
    <t>Напиток из шиповника с мандарином</t>
  </si>
  <si>
    <t>ТТК</t>
  </si>
  <si>
    <t>Кофейный напиток с молоком</t>
  </si>
  <si>
    <t xml:space="preserve">Кондитерское изделие </t>
  </si>
  <si>
    <t>250/20</t>
  </si>
  <si>
    <t>Суп картофельный с фрикадельками</t>
  </si>
  <si>
    <t>с-ть</t>
  </si>
  <si>
    <t>Примерное пятидневное меню приготавливаемых блюд учащихся общеобразовательных школ для осенних лагерей города Рязани</t>
  </si>
  <si>
    <t>Капуста тушеная со свининой</t>
  </si>
  <si>
    <t>Запеканка из печени говяжьей</t>
  </si>
  <si>
    <t>Гуляш из говядины</t>
  </si>
  <si>
    <t>Подгарнировка из свежих помидоров</t>
  </si>
  <si>
    <t>Подгарнировка из свежих огурцов</t>
  </si>
  <si>
    <t xml:space="preserve">Фрукт свежий (яблоко) </t>
  </si>
  <si>
    <t>Пюре фруктовое</t>
  </si>
  <si>
    <t>Жаркое по-домашнему</t>
  </si>
  <si>
    <t>Кисломолочный продукт(творожок)</t>
  </si>
  <si>
    <t>Картофель по-деревенски</t>
  </si>
  <si>
    <t>Котлета куриная с сыром</t>
  </si>
  <si>
    <t>Макароны отварные</t>
  </si>
  <si>
    <t>Блинчики с вареным сгущенным молоком</t>
  </si>
  <si>
    <t>Бутерброд с сыром российским (хлеб пшеничный)40/60</t>
  </si>
  <si>
    <t>Борщ из свежей капусты с картофелем и птицей 250/20</t>
  </si>
  <si>
    <t>Чай с сахаром 200/15</t>
  </si>
  <si>
    <t>Щи из свежей капусты с картофелем  с птицей 250/25</t>
  </si>
  <si>
    <t>Напиток из шиповника 200/15</t>
  </si>
  <si>
    <t>Чай с сахаром и лимоном 200/15/7</t>
  </si>
  <si>
    <t>Суп картофельный с горохом и курицей 250/25</t>
  </si>
  <si>
    <t>ТР</t>
  </si>
  <si>
    <t>Какао на молоке 200/15</t>
  </si>
  <si>
    <t>Суп Харчо с говядиной 250/20</t>
  </si>
  <si>
    <t>Гратен запеченый с сыром и помидором</t>
  </si>
  <si>
    <t>Акционерное общество «Детское питание» города Рязани</t>
  </si>
  <si>
    <t>"      " ________________ 2025 г.</t>
  </si>
  <si>
    <t>"        "_______________2025 г.</t>
  </si>
  <si>
    <t xml:space="preserve">  Жаров А.А. _______________</t>
  </si>
  <si>
    <t>Фрукт свежий (апельсин)</t>
  </si>
  <si>
    <t xml:space="preserve">Суп картофельный с крупой и рыбными консервами </t>
  </si>
  <si>
    <t>Компот из свежих яблок 200/15</t>
  </si>
  <si>
    <t>Компот из сухофруктов 200/15</t>
  </si>
  <si>
    <t>(завтрак 177 руб. 00 коп., обед  184 руб.50 коп. - стоимость одного дня 361руб. 50 коп.)</t>
  </si>
  <si>
    <t>Примерное пятидневное меню приготавливаемых блюд для учащихся общеобразовательных школ города Рязани в период весенних лагерей</t>
  </si>
  <si>
    <t>___________</t>
  </si>
  <si>
    <t xml:space="preserve">Генеральный  директор АО "Детское питание"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</si>
</sst>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0" borderId="1" xfId="0" applyFont="1" applyBorder="1"/>
    <xf numFmtId="0" fontId="5" fillId="0" borderId="1" xfId="0" applyFont="1" applyBorder="1"/>
    <xf numFmtId="0" fontId="3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2" borderId="8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7" fillId="0" borderId="0" xfId="0" applyFont="1"/>
    <xf numFmtId="0" fontId="3" fillId="0" borderId="1" xfId="0" applyFont="1" applyBorder="1"/>
    <xf numFmtId="0" fontId="3" fillId="0" borderId="8" xfId="0" applyFont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14" fontId="3" fillId="2" borderId="8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5" fillId="0" borderId="2" xfId="0" applyFont="1" applyBorder="1"/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4" fillId="0" borderId="1" xfId="0" applyNumberFormat="1" applyFont="1" applyBorder="1"/>
    <xf numFmtId="0" fontId="8" fillId="4" borderId="1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view="pageBreakPreview" zoomScaleSheetLayoutView="100" workbookViewId="0">
      <selection activeCell="L104" sqref="L104"/>
    </sheetView>
  </sheetViews>
  <sheetFormatPr defaultRowHeight="15" x14ac:dyDescent="0.25"/>
  <cols>
    <col min="1" max="1" width="21.85546875" style="64" customWidth="1"/>
    <col min="2" max="2" width="56.140625" style="64" customWidth="1"/>
    <col min="3" max="3" width="14.85546875" style="64" customWidth="1"/>
    <col min="4" max="5" width="9.140625" style="64"/>
    <col min="6" max="6" width="10.85546875" style="64" customWidth="1"/>
    <col min="7" max="7" width="16.5703125" style="64" customWidth="1"/>
    <col min="8" max="8" width="10.5703125" style="64" customWidth="1"/>
    <col min="9" max="16384" width="9.140625" style="64"/>
  </cols>
  <sheetData>
    <row r="1" spans="1:8" ht="18.75" customHeight="1" x14ac:dyDescent="0.25">
      <c r="A1" s="100" t="s">
        <v>23</v>
      </c>
      <c r="B1" s="100"/>
      <c r="E1" s="92" t="s">
        <v>27</v>
      </c>
      <c r="F1" s="92"/>
      <c r="G1" s="92"/>
      <c r="H1" s="92"/>
    </row>
    <row r="2" spans="1:8" ht="23.25" customHeight="1" x14ac:dyDescent="0.25">
      <c r="A2" s="92" t="s">
        <v>121</v>
      </c>
      <c r="B2" s="92"/>
      <c r="D2" s="100"/>
      <c r="E2" s="100"/>
      <c r="F2" s="100"/>
      <c r="G2" s="100"/>
      <c r="H2" s="100"/>
    </row>
    <row r="3" spans="1:8" ht="32.25" customHeight="1" x14ac:dyDescent="0.25">
      <c r="A3" s="92"/>
      <c r="B3" s="92"/>
      <c r="D3" s="100"/>
      <c r="E3" s="100"/>
      <c r="F3" s="100"/>
      <c r="G3" s="100"/>
      <c r="H3" s="100"/>
    </row>
    <row r="4" spans="1:8" ht="18.75" customHeight="1" x14ac:dyDescent="0.25">
      <c r="A4" s="91" t="s">
        <v>113</v>
      </c>
      <c r="B4" s="91"/>
      <c r="E4" s="91" t="s">
        <v>120</v>
      </c>
      <c r="F4" s="91"/>
      <c r="G4" s="91"/>
      <c r="H4" s="91"/>
    </row>
    <row r="5" spans="1:8" ht="15" customHeight="1" x14ac:dyDescent="0.25">
      <c r="A5" s="71"/>
      <c r="B5" s="71"/>
      <c r="E5" s="71"/>
      <c r="F5" s="71"/>
      <c r="G5" s="71"/>
      <c r="H5" s="71"/>
    </row>
    <row r="6" spans="1:8" ht="21.75" customHeight="1" x14ac:dyDescent="0.25">
      <c r="A6" s="91" t="s">
        <v>111</v>
      </c>
      <c r="B6" s="91"/>
      <c r="E6" s="92" t="s">
        <v>112</v>
      </c>
      <c r="F6" s="92"/>
      <c r="G6" s="92"/>
      <c r="H6" s="92"/>
    </row>
    <row r="7" spans="1:8" ht="37.5" customHeight="1" x14ac:dyDescent="0.25">
      <c r="A7" s="93" t="s">
        <v>119</v>
      </c>
      <c r="B7" s="93"/>
      <c r="C7" s="93"/>
      <c r="D7" s="93"/>
      <c r="E7" s="93"/>
      <c r="F7" s="93"/>
      <c r="G7" s="93"/>
      <c r="H7" s="93"/>
    </row>
    <row r="8" spans="1:8" ht="18.75" customHeight="1" x14ac:dyDescent="0.25">
      <c r="A8" s="93" t="s">
        <v>110</v>
      </c>
      <c r="B8" s="93"/>
      <c r="C8" s="93"/>
      <c r="D8" s="93"/>
      <c r="E8" s="93"/>
      <c r="F8" s="93"/>
      <c r="G8" s="93"/>
      <c r="H8" s="93"/>
    </row>
    <row r="9" spans="1:8" ht="18.75" customHeight="1" x14ac:dyDescent="0.25">
      <c r="A9" s="94" t="s">
        <v>118</v>
      </c>
      <c r="B9" s="94"/>
      <c r="C9" s="94"/>
      <c r="D9" s="94"/>
      <c r="E9" s="94"/>
      <c r="F9" s="94"/>
      <c r="G9" s="94"/>
      <c r="H9" s="94"/>
    </row>
    <row r="10" spans="1:8" ht="18.75" customHeight="1" x14ac:dyDescent="0.25">
      <c r="A10" s="72"/>
      <c r="B10" s="72"/>
      <c r="C10" s="72"/>
      <c r="D10" s="75"/>
      <c r="E10" s="75"/>
      <c r="F10" s="75"/>
      <c r="G10" s="72"/>
      <c r="H10" s="72"/>
    </row>
    <row r="11" spans="1:8" ht="15.75" x14ac:dyDescent="0.25">
      <c r="A11" s="86" t="s">
        <v>1</v>
      </c>
      <c r="B11" s="86" t="s">
        <v>2</v>
      </c>
      <c r="C11" s="86" t="s">
        <v>3</v>
      </c>
      <c r="D11" s="95" t="s">
        <v>4</v>
      </c>
      <c r="E11" s="96"/>
      <c r="F11" s="97"/>
      <c r="G11" s="98" t="s">
        <v>8</v>
      </c>
      <c r="H11" s="98" t="s">
        <v>9</v>
      </c>
    </row>
    <row r="12" spans="1:8" ht="15.75" x14ac:dyDescent="0.25">
      <c r="A12" s="88"/>
      <c r="B12" s="88"/>
      <c r="C12" s="88"/>
      <c r="D12" s="76" t="s">
        <v>5</v>
      </c>
      <c r="E12" s="76" t="s">
        <v>6</v>
      </c>
      <c r="F12" s="76" t="s">
        <v>7</v>
      </c>
      <c r="G12" s="99"/>
      <c r="H12" s="99"/>
    </row>
    <row r="13" spans="1:8" ht="21" customHeight="1" x14ac:dyDescent="0.25">
      <c r="A13" s="61" t="s">
        <v>10</v>
      </c>
      <c r="B13" s="61"/>
      <c r="C13" s="61"/>
      <c r="D13" s="61"/>
      <c r="E13" s="61"/>
      <c r="F13" s="61"/>
      <c r="G13" s="61"/>
      <c r="H13" s="61"/>
    </row>
    <row r="14" spans="1:8" ht="21" customHeight="1" x14ac:dyDescent="0.25">
      <c r="A14" s="61" t="s">
        <v>11</v>
      </c>
      <c r="B14" s="61"/>
      <c r="C14" s="61"/>
      <c r="D14" s="61"/>
      <c r="E14" s="61"/>
      <c r="F14" s="61"/>
      <c r="G14" s="61"/>
      <c r="H14" s="61"/>
    </row>
    <row r="15" spans="1:8" ht="21" customHeight="1" x14ac:dyDescent="0.25">
      <c r="A15" s="86" t="s">
        <v>16</v>
      </c>
      <c r="B15" s="61" t="s">
        <v>47</v>
      </c>
      <c r="C15" s="62">
        <v>140</v>
      </c>
      <c r="D15" s="62">
        <v>0.7</v>
      </c>
      <c r="E15" s="62">
        <v>0.5</v>
      </c>
      <c r="F15" s="62">
        <v>17.5</v>
      </c>
      <c r="G15" s="62">
        <v>79.900000000000006</v>
      </c>
      <c r="H15" s="63" t="s">
        <v>106</v>
      </c>
    </row>
    <row r="16" spans="1:8" ht="21" customHeight="1" x14ac:dyDescent="0.25">
      <c r="A16" s="87"/>
      <c r="B16" s="65" t="s">
        <v>99</v>
      </c>
      <c r="C16" s="66">
        <v>100</v>
      </c>
      <c r="D16" s="67">
        <v>13.78</v>
      </c>
      <c r="E16" s="67">
        <v>13.6</v>
      </c>
      <c r="F16" s="67">
        <v>30.6</v>
      </c>
      <c r="G16" s="67">
        <v>307.60000000000002</v>
      </c>
      <c r="H16" s="68" t="s">
        <v>79</v>
      </c>
    </row>
    <row r="17" spans="1:8" ht="21" customHeight="1" x14ac:dyDescent="0.25">
      <c r="A17" s="87"/>
      <c r="B17" s="65" t="s">
        <v>41</v>
      </c>
      <c r="C17" s="66">
        <v>205</v>
      </c>
      <c r="D17" s="66">
        <v>4.6100000000000003</v>
      </c>
      <c r="E17" s="66">
        <v>8.61</v>
      </c>
      <c r="F17" s="66">
        <v>19.77</v>
      </c>
      <c r="G17" s="66">
        <v>174.98</v>
      </c>
      <c r="H17" s="68" t="s">
        <v>79</v>
      </c>
    </row>
    <row r="18" spans="1:8" ht="21" customHeight="1" x14ac:dyDescent="0.25">
      <c r="A18" s="87"/>
      <c r="B18" s="69" t="s">
        <v>92</v>
      </c>
      <c r="C18" s="70">
        <v>90</v>
      </c>
      <c r="D18" s="67">
        <v>0.5</v>
      </c>
      <c r="E18" s="67"/>
      <c r="F18" s="67">
        <v>13</v>
      </c>
      <c r="G18" s="67">
        <v>56</v>
      </c>
      <c r="H18" s="68" t="s">
        <v>106</v>
      </c>
    </row>
    <row r="19" spans="1:8" ht="21" customHeight="1" x14ac:dyDescent="0.25">
      <c r="A19" s="87"/>
      <c r="B19" s="65" t="s">
        <v>107</v>
      </c>
      <c r="C19" s="66">
        <v>200</v>
      </c>
      <c r="D19" s="66">
        <v>4.08</v>
      </c>
      <c r="E19" s="66">
        <v>3.54</v>
      </c>
      <c r="F19" s="66">
        <v>17.57</v>
      </c>
      <c r="G19" s="66">
        <v>118.46</v>
      </c>
      <c r="H19" s="68">
        <v>382</v>
      </c>
    </row>
    <row r="20" spans="1:8" ht="21" customHeight="1" x14ac:dyDescent="0.25">
      <c r="A20" s="73" t="s">
        <v>17</v>
      </c>
      <c r="B20" s="61"/>
      <c r="C20" s="76">
        <f>SUM(C15:C19)</f>
        <v>735</v>
      </c>
      <c r="D20" s="76">
        <f t="shared" ref="D20:G20" si="0">SUM(D15:D19)</f>
        <v>23.67</v>
      </c>
      <c r="E20" s="76">
        <f t="shared" si="0"/>
        <v>26.25</v>
      </c>
      <c r="F20" s="76">
        <f t="shared" si="0"/>
        <v>98.44</v>
      </c>
      <c r="G20" s="76">
        <f t="shared" si="0"/>
        <v>736.94</v>
      </c>
      <c r="H20" s="63"/>
    </row>
    <row r="21" spans="1:8" ht="21" customHeight="1" x14ac:dyDescent="0.25">
      <c r="A21" s="74"/>
      <c r="B21" s="61"/>
      <c r="C21" s="77"/>
      <c r="D21" s="77"/>
      <c r="E21" s="77"/>
      <c r="F21" s="77"/>
      <c r="G21" s="77"/>
      <c r="H21" s="63"/>
    </row>
    <row r="22" spans="1:8" ht="15.75" x14ac:dyDescent="0.25">
      <c r="A22" s="86" t="s">
        <v>18</v>
      </c>
      <c r="B22" s="65" t="s">
        <v>89</v>
      </c>
      <c r="C22" s="78">
        <v>100</v>
      </c>
      <c r="D22" s="78">
        <v>1.1000000000000001</v>
      </c>
      <c r="E22" s="78">
        <v>0.2</v>
      </c>
      <c r="F22" s="78">
        <v>3.8</v>
      </c>
      <c r="G22" s="78">
        <v>24</v>
      </c>
      <c r="H22" s="63">
        <v>71</v>
      </c>
    </row>
    <row r="23" spans="1:8" ht="15.75" x14ac:dyDescent="0.25">
      <c r="A23" s="87"/>
      <c r="B23" s="79" t="s">
        <v>108</v>
      </c>
      <c r="C23" s="67">
        <v>250</v>
      </c>
      <c r="D23" s="67">
        <v>7.76</v>
      </c>
      <c r="E23" s="67">
        <v>10.050000000000001</v>
      </c>
      <c r="F23" s="67">
        <v>14.01</v>
      </c>
      <c r="G23" s="67">
        <v>181.58</v>
      </c>
      <c r="H23" s="70" t="s">
        <v>79</v>
      </c>
    </row>
    <row r="24" spans="1:8" ht="15.75" x14ac:dyDescent="0.25">
      <c r="A24" s="87"/>
      <c r="B24" s="65" t="s">
        <v>93</v>
      </c>
      <c r="C24" s="66">
        <v>240</v>
      </c>
      <c r="D24" s="66">
        <v>19.47</v>
      </c>
      <c r="E24" s="66">
        <v>30.48</v>
      </c>
      <c r="F24" s="66">
        <v>24.91</v>
      </c>
      <c r="G24" s="66">
        <v>451.83</v>
      </c>
      <c r="H24" s="66">
        <v>259</v>
      </c>
    </row>
    <row r="25" spans="1:8" ht="15.75" x14ac:dyDescent="0.25">
      <c r="A25" s="87"/>
      <c r="B25" s="69" t="s">
        <v>46</v>
      </c>
      <c r="C25" s="67">
        <v>200</v>
      </c>
      <c r="D25" s="67">
        <v>1</v>
      </c>
      <c r="E25" s="67">
        <v>0.2</v>
      </c>
      <c r="F25" s="67">
        <v>20.2</v>
      </c>
      <c r="G25" s="67">
        <v>92</v>
      </c>
      <c r="H25" s="70" t="s">
        <v>106</v>
      </c>
    </row>
    <row r="26" spans="1:8" ht="15.75" x14ac:dyDescent="0.25">
      <c r="A26" s="87"/>
      <c r="B26" s="79" t="s">
        <v>32</v>
      </c>
      <c r="C26" s="67">
        <v>30</v>
      </c>
      <c r="D26" s="67">
        <v>3.2</v>
      </c>
      <c r="E26" s="67">
        <v>1.4</v>
      </c>
      <c r="F26" s="67">
        <v>13.1</v>
      </c>
      <c r="G26" s="67">
        <v>82.8</v>
      </c>
      <c r="H26" s="70" t="s">
        <v>106</v>
      </c>
    </row>
    <row r="27" spans="1:8" ht="15.75" x14ac:dyDescent="0.25">
      <c r="A27" s="87"/>
      <c r="B27" s="65" t="s">
        <v>56</v>
      </c>
      <c r="C27" s="78">
        <v>25</v>
      </c>
      <c r="D27" s="78">
        <v>2.1</v>
      </c>
      <c r="E27" s="78">
        <v>0.8</v>
      </c>
      <c r="F27" s="78">
        <v>10.6</v>
      </c>
      <c r="G27" s="78">
        <v>64.8</v>
      </c>
      <c r="H27" s="63" t="s">
        <v>106</v>
      </c>
    </row>
    <row r="28" spans="1:8" ht="15.75" x14ac:dyDescent="0.25">
      <c r="A28" s="73" t="s">
        <v>19</v>
      </c>
      <c r="B28" s="61"/>
      <c r="C28" s="76">
        <f>SUM(C22:C27)</f>
        <v>845</v>
      </c>
      <c r="D28" s="76">
        <f t="shared" ref="D28:G28" si="1">SUM(D22:D27)</f>
        <v>34.630000000000003</v>
      </c>
      <c r="E28" s="76">
        <f t="shared" si="1"/>
        <v>43.13</v>
      </c>
      <c r="F28" s="76">
        <f t="shared" si="1"/>
        <v>86.61999999999999</v>
      </c>
      <c r="G28" s="76">
        <f t="shared" si="1"/>
        <v>897.00999999999988</v>
      </c>
      <c r="H28" s="63"/>
    </row>
    <row r="29" spans="1:8" ht="15.75" x14ac:dyDescent="0.25">
      <c r="A29" s="73" t="s">
        <v>31</v>
      </c>
      <c r="B29" s="61"/>
      <c r="C29" s="76">
        <f t="shared" ref="C29:G29" si="2">C20+C28</f>
        <v>1580</v>
      </c>
      <c r="D29" s="76">
        <f t="shared" si="2"/>
        <v>58.300000000000004</v>
      </c>
      <c r="E29" s="76">
        <f t="shared" si="2"/>
        <v>69.38</v>
      </c>
      <c r="F29" s="76">
        <f t="shared" si="2"/>
        <v>185.06</v>
      </c>
      <c r="G29" s="76">
        <f t="shared" si="2"/>
        <v>1633.9499999999998</v>
      </c>
      <c r="H29" s="63"/>
    </row>
    <row r="30" spans="1:8" ht="21" customHeight="1" x14ac:dyDescent="0.25">
      <c r="A30" s="61" t="s">
        <v>12</v>
      </c>
      <c r="B30" s="61"/>
      <c r="C30" s="63"/>
      <c r="D30" s="63"/>
      <c r="E30" s="63"/>
      <c r="F30" s="63"/>
      <c r="G30" s="63"/>
      <c r="H30" s="63"/>
    </row>
    <row r="31" spans="1:8" ht="21" customHeight="1" x14ac:dyDescent="0.25">
      <c r="A31" s="86" t="s">
        <v>16</v>
      </c>
      <c r="B31" s="61" t="s">
        <v>91</v>
      </c>
      <c r="C31" s="66">
        <v>140</v>
      </c>
      <c r="D31" s="66">
        <v>0.4</v>
      </c>
      <c r="E31" s="66">
        <v>0.4</v>
      </c>
      <c r="F31" s="66">
        <v>9.8000000000000007</v>
      </c>
      <c r="G31" s="66">
        <v>47</v>
      </c>
      <c r="H31" s="78" t="s">
        <v>106</v>
      </c>
    </row>
    <row r="32" spans="1:8" ht="21" customHeight="1" x14ac:dyDescent="0.25">
      <c r="A32" s="87"/>
      <c r="B32" s="65" t="s">
        <v>94</v>
      </c>
      <c r="C32" s="66">
        <v>100</v>
      </c>
      <c r="D32" s="67">
        <v>7.6</v>
      </c>
      <c r="E32" s="67">
        <v>4.2</v>
      </c>
      <c r="F32" s="67">
        <v>11.2</v>
      </c>
      <c r="G32" s="67">
        <v>113</v>
      </c>
      <c r="H32" s="68" t="s">
        <v>106</v>
      </c>
    </row>
    <row r="33" spans="1:8" ht="21" customHeight="1" x14ac:dyDescent="0.25">
      <c r="A33" s="87"/>
      <c r="B33" s="65" t="s">
        <v>109</v>
      </c>
      <c r="C33" s="67">
        <v>200</v>
      </c>
      <c r="D33" s="66">
        <v>18.920000000000002</v>
      </c>
      <c r="E33" s="66">
        <v>27.75</v>
      </c>
      <c r="F33" s="66">
        <v>24.98</v>
      </c>
      <c r="G33" s="66">
        <v>425.38</v>
      </c>
      <c r="H33" s="70" t="s">
        <v>79</v>
      </c>
    </row>
    <row r="34" spans="1:8" ht="21" customHeight="1" x14ac:dyDescent="0.25">
      <c r="A34" s="87"/>
      <c r="B34" s="80" t="s">
        <v>101</v>
      </c>
      <c r="C34" s="66">
        <v>200</v>
      </c>
      <c r="D34" s="67">
        <v>0.2</v>
      </c>
      <c r="E34" s="67">
        <v>0.05</v>
      </c>
      <c r="F34" s="67">
        <v>15.04</v>
      </c>
      <c r="G34" s="67">
        <v>61.42</v>
      </c>
      <c r="H34" s="67">
        <v>376</v>
      </c>
    </row>
    <row r="35" spans="1:8" ht="21" customHeight="1" x14ac:dyDescent="0.25">
      <c r="A35" s="87"/>
      <c r="B35" s="79" t="s">
        <v>32</v>
      </c>
      <c r="C35" s="67">
        <v>30</v>
      </c>
      <c r="D35" s="67">
        <v>3.2</v>
      </c>
      <c r="E35" s="67">
        <v>1.4</v>
      </c>
      <c r="F35" s="67">
        <v>13.1</v>
      </c>
      <c r="G35" s="67">
        <v>82.8</v>
      </c>
      <c r="H35" s="70" t="s">
        <v>106</v>
      </c>
    </row>
    <row r="36" spans="1:8" ht="21" customHeight="1" x14ac:dyDescent="0.25">
      <c r="A36" s="73" t="s">
        <v>17</v>
      </c>
      <c r="B36" s="61"/>
      <c r="C36" s="76">
        <f>SUM(C31:C35)</f>
        <v>670</v>
      </c>
      <c r="D36" s="76">
        <f t="shared" ref="D36:G36" si="3">SUM(D31:D35)</f>
        <v>30.32</v>
      </c>
      <c r="E36" s="76">
        <f t="shared" si="3"/>
        <v>33.799999999999997</v>
      </c>
      <c r="F36" s="76">
        <f t="shared" si="3"/>
        <v>74.12</v>
      </c>
      <c r="G36" s="76">
        <f t="shared" si="3"/>
        <v>729.59999999999991</v>
      </c>
      <c r="H36" s="63"/>
    </row>
    <row r="37" spans="1:8" ht="21" customHeight="1" x14ac:dyDescent="0.25">
      <c r="A37" s="74"/>
      <c r="B37" s="61"/>
      <c r="C37" s="76"/>
      <c r="D37" s="76"/>
      <c r="E37" s="76"/>
      <c r="F37" s="76"/>
      <c r="G37" s="76"/>
      <c r="H37" s="63"/>
    </row>
    <row r="38" spans="1:8" ht="21" customHeight="1" x14ac:dyDescent="0.25">
      <c r="A38" s="86" t="s">
        <v>18</v>
      </c>
      <c r="B38" s="65" t="s">
        <v>90</v>
      </c>
      <c r="C38" s="78">
        <v>100</v>
      </c>
      <c r="D38" s="78">
        <v>0.7</v>
      </c>
      <c r="E38" s="78">
        <v>0.1</v>
      </c>
      <c r="F38" s="78">
        <v>1.9</v>
      </c>
      <c r="G38" s="78">
        <v>11.3</v>
      </c>
      <c r="H38" s="63">
        <v>71</v>
      </c>
    </row>
    <row r="39" spans="1:8" ht="21" customHeight="1" x14ac:dyDescent="0.25">
      <c r="A39" s="87"/>
      <c r="B39" s="65" t="s">
        <v>100</v>
      </c>
      <c r="C39" s="78">
        <v>250</v>
      </c>
      <c r="D39" s="67">
        <v>7.81</v>
      </c>
      <c r="E39" s="67">
        <v>10.32</v>
      </c>
      <c r="F39" s="67">
        <v>11.99</v>
      </c>
      <c r="G39" s="67">
        <v>172.02</v>
      </c>
      <c r="H39" s="63">
        <v>82</v>
      </c>
    </row>
    <row r="40" spans="1:8" ht="21" customHeight="1" x14ac:dyDescent="0.25">
      <c r="A40" s="87"/>
      <c r="B40" s="65" t="s">
        <v>58</v>
      </c>
      <c r="C40" s="67">
        <v>240</v>
      </c>
      <c r="D40" s="67">
        <v>23.57</v>
      </c>
      <c r="E40" s="67">
        <v>34.17</v>
      </c>
      <c r="F40" s="67">
        <v>43.98</v>
      </c>
      <c r="G40" s="67">
        <v>577.70000000000005</v>
      </c>
      <c r="H40" s="67">
        <v>265</v>
      </c>
    </row>
    <row r="41" spans="1:8" ht="21" customHeight="1" x14ac:dyDescent="0.25">
      <c r="A41" s="87"/>
      <c r="B41" s="65" t="s">
        <v>116</v>
      </c>
      <c r="C41" s="78">
        <v>200</v>
      </c>
      <c r="D41" s="78">
        <v>0.16</v>
      </c>
      <c r="E41" s="66">
        <v>0.16</v>
      </c>
      <c r="F41" s="66">
        <v>18.89</v>
      </c>
      <c r="G41" s="66">
        <v>77.64</v>
      </c>
      <c r="H41" s="62" t="s">
        <v>79</v>
      </c>
    </row>
    <row r="42" spans="1:8" ht="21" customHeight="1" x14ac:dyDescent="0.25">
      <c r="A42" s="87"/>
      <c r="B42" s="79" t="s">
        <v>32</v>
      </c>
      <c r="C42" s="67">
        <v>30</v>
      </c>
      <c r="D42" s="67">
        <v>3.2</v>
      </c>
      <c r="E42" s="67">
        <v>1.4</v>
      </c>
      <c r="F42" s="67">
        <v>13.1</v>
      </c>
      <c r="G42" s="67">
        <v>82.8</v>
      </c>
      <c r="H42" s="70" t="s">
        <v>106</v>
      </c>
    </row>
    <row r="43" spans="1:8" ht="21" customHeight="1" x14ac:dyDescent="0.25">
      <c r="A43" s="87"/>
      <c r="B43" s="69" t="s">
        <v>56</v>
      </c>
      <c r="C43" s="70">
        <v>25</v>
      </c>
      <c r="D43" s="78">
        <v>2.1</v>
      </c>
      <c r="E43" s="78">
        <v>0.8</v>
      </c>
      <c r="F43" s="78">
        <v>10.6</v>
      </c>
      <c r="G43" s="78">
        <v>64.8</v>
      </c>
      <c r="H43" s="63" t="s">
        <v>106</v>
      </c>
    </row>
    <row r="44" spans="1:8" ht="21" customHeight="1" x14ac:dyDescent="0.25">
      <c r="A44" s="73" t="s">
        <v>19</v>
      </c>
      <c r="B44" s="61"/>
      <c r="C44" s="76">
        <f t="shared" ref="C44:G44" si="4">SUM(C38:C43)</f>
        <v>845</v>
      </c>
      <c r="D44" s="76">
        <f t="shared" si="4"/>
        <v>37.54</v>
      </c>
      <c r="E44" s="76">
        <f t="shared" si="4"/>
        <v>46.949999999999996</v>
      </c>
      <c r="F44" s="76">
        <f t="shared" si="4"/>
        <v>100.45999999999998</v>
      </c>
      <c r="G44" s="76">
        <f t="shared" si="4"/>
        <v>986.26</v>
      </c>
      <c r="H44" s="63"/>
    </row>
    <row r="45" spans="1:8" ht="21" customHeight="1" x14ac:dyDescent="0.25">
      <c r="A45" s="73" t="s">
        <v>31</v>
      </c>
      <c r="B45" s="61"/>
      <c r="C45" s="76">
        <f t="shared" ref="C45:G45" si="5">C36+C44</f>
        <v>1515</v>
      </c>
      <c r="D45" s="76">
        <f t="shared" si="5"/>
        <v>67.86</v>
      </c>
      <c r="E45" s="76">
        <f t="shared" si="5"/>
        <v>80.75</v>
      </c>
      <c r="F45" s="76">
        <f t="shared" si="5"/>
        <v>174.57999999999998</v>
      </c>
      <c r="G45" s="76">
        <f t="shared" si="5"/>
        <v>1715.86</v>
      </c>
      <c r="H45" s="63"/>
    </row>
    <row r="46" spans="1:8" ht="21" customHeight="1" x14ac:dyDescent="0.25">
      <c r="A46" s="61" t="s">
        <v>13</v>
      </c>
      <c r="B46" s="61"/>
      <c r="C46" s="63"/>
      <c r="D46" s="63"/>
      <c r="E46" s="63"/>
      <c r="F46" s="63"/>
      <c r="G46" s="63"/>
      <c r="H46" s="63"/>
    </row>
    <row r="47" spans="1:8" ht="21" customHeight="1" x14ac:dyDescent="0.25">
      <c r="A47" s="86" t="s">
        <v>16</v>
      </c>
      <c r="B47" s="61"/>
      <c r="C47" s="66"/>
      <c r="D47" s="66"/>
      <c r="E47" s="66"/>
      <c r="F47" s="66"/>
      <c r="G47" s="66"/>
      <c r="H47" s="62"/>
    </row>
    <row r="48" spans="1:8" ht="21" customHeight="1" x14ac:dyDescent="0.25">
      <c r="A48" s="87"/>
      <c r="B48" s="61" t="s">
        <v>114</v>
      </c>
      <c r="C48" s="62">
        <v>240</v>
      </c>
      <c r="D48" s="62">
        <v>2.2000000000000002</v>
      </c>
      <c r="E48" s="62">
        <v>0.5</v>
      </c>
      <c r="F48" s="62">
        <v>19.399999999999999</v>
      </c>
      <c r="G48" s="62">
        <v>103.2</v>
      </c>
      <c r="H48" s="63" t="s">
        <v>106</v>
      </c>
    </row>
    <row r="49" spans="1:15" ht="21" customHeight="1" x14ac:dyDescent="0.25">
      <c r="A49" s="87"/>
      <c r="B49" s="65" t="s">
        <v>94</v>
      </c>
      <c r="C49" s="66">
        <v>100</v>
      </c>
      <c r="D49" s="67">
        <v>7.6</v>
      </c>
      <c r="E49" s="67">
        <v>4.2</v>
      </c>
      <c r="F49" s="67">
        <v>11.2</v>
      </c>
      <c r="G49" s="67">
        <v>113</v>
      </c>
      <c r="H49" s="68" t="s">
        <v>106</v>
      </c>
    </row>
    <row r="50" spans="1:15" ht="21" customHeight="1" x14ac:dyDescent="0.25">
      <c r="A50" s="87"/>
      <c r="B50" s="69" t="s">
        <v>96</v>
      </c>
      <c r="C50" s="67">
        <v>100</v>
      </c>
      <c r="D50" s="67">
        <v>17.579999999999998</v>
      </c>
      <c r="E50" s="67">
        <v>18.309999999999999</v>
      </c>
      <c r="F50" s="67">
        <v>24.21</v>
      </c>
      <c r="G50" s="67">
        <v>287.36</v>
      </c>
      <c r="H50" s="67" t="s">
        <v>79</v>
      </c>
    </row>
    <row r="51" spans="1:15" ht="21" customHeight="1" x14ac:dyDescent="0.25">
      <c r="A51" s="87"/>
      <c r="B51" s="65" t="s">
        <v>97</v>
      </c>
      <c r="C51" s="66">
        <v>180</v>
      </c>
      <c r="D51" s="66">
        <v>6.76</v>
      </c>
      <c r="E51" s="66">
        <v>5.14</v>
      </c>
      <c r="F51" s="66">
        <v>43.08</v>
      </c>
      <c r="G51" s="66">
        <v>245.65</v>
      </c>
      <c r="H51" s="66">
        <v>220</v>
      </c>
    </row>
    <row r="52" spans="1:15" ht="21" customHeight="1" x14ac:dyDescent="0.25">
      <c r="A52" s="87"/>
      <c r="B52" s="69" t="s">
        <v>104</v>
      </c>
      <c r="C52" s="81">
        <v>200</v>
      </c>
      <c r="D52" s="67">
        <v>0.27</v>
      </c>
      <c r="E52" s="67">
        <v>0.05</v>
      </c>
      <c r="F52" s="67">
        <v>15.11</v>
      </c>
      <c r="G52" s="67">
        <v>61.98</v>
      </c>
      <c r="H52" s="67">
        <v>377</v>
      </c>
      <c r="I52" s="82"/>
      <c r="J52" s="83"/>
      <c r="K52" s="83"/>
      <c r="L52" s="83"/>
      <c r="M52" s="83"/>
      <c r="N52" s="83"/>
      <c r="O52" s="83"/>
    </row>
    <row r="53" spans="1:15" ht="21" customHeight="1" x14ac:dyDescent="0.25">
      <c r="A53" s="87"/>
      <c r="B53" s="79" t="s">
        <v>32</v>
      </c>
      <c r="C53" s="67">
        <v>30</v>
      </c>
      <c r="D53" s="67">
        <v>3.2</v>
      </c>
      <c r="E53" s="67">
        <v>1.4</v>
      </c>
      <c r="F53" s="67">
        <v>13.1</v>
      </c>
      <c r="G53" s="67">
        <v>82.8</v>
      </c>
      <c r="H53" s="70" t="s">
        <v>106</v>
      </c>
    </row>
    <row r="54" spans="1:15" ht="21" customHeight="1" x14ac:dyDescent="0.25">
      <c r="A54" s="73" t="s">
        <v>17</v>
      </c>
      <c r="B54" s="61"/>
      <c r="C54" s="76">
        <f>SUM(C48:C53)</f>
        <v>850</v>
      </c>
      <c r="D54" s="76">
        <f>SUM(D47:D53)</f>
        <v>37.610000000000007</v>
      </c>
      <c r="E54" s="76">
        <f>SUM(E47:E53)</f>
        <v>29.599999999999998</v>
      </c>
      <c r="F54" s="76">
        <f>SUM(F47:F53)</f>
        <v>126.1</v>
      </c>
      <c r="G54" s="76">
        <f>SUM(G47:G53)</f>
        <v>893.99</v>
      </c>
      <c r="H54" s="63"/>
    </row>
    <row r="55" spans="1:15" ht="21" customHeight="1" x14ac:dyDescent="0.25">
      <c r="A55" s="74"/>
      <c r="B55" s="61"/>
      <c r="C55" s="77"/>
      <c r="D55" s="77"/>
      <c r="E55" s="77"/>
      <c r="F55" s="77"/>
      <c r="G55" s="77"/>
      <c r="H55" s="63"/>
    </row>
    <row r="56" spans="1:15" ht="21" customHeight="1" x14ac:dyDescent="0.25">
      <c r="A56" s="86" t="s">
        <v>18</v>
      </c>
      <c r="B56" s="65" t="s">
        <v>89</v>
      </c>
      <c r="C56" s="78">
        <v>100</v>
      </c>
      <c r="D56" s="78">
        <v>1.1000000000000001</v>
      </c>
      <c r="E56" s="78">
        <v>0.2</v>
      </c>
      <c r="F56" s="78">
        <v>3.8</v>
      </c>
      <c r="G56" s="78">
        <v>24</v>
      </c>
      <c r="H56" s="63">
        <v>71</v>
      </c>
    </row>
    <row r="57" spans="1:15" ht="21" customHeight="1" x14ac:dyDescent="0.25">
      <c r="A57" s="87"/>
      <c r="B57" s="69" t="s">
        <v>115</v>
      </c>
      <c r="C57" s="67">
        <v>250</v>
      </c>
      <c r="D57" s="78">
        <v>1.84</v>
      </c>
      <c r="E57" s="78">
        <v>3.33</v>
      </c>
      <c r="F57" s="78">
        <v>14.08</v>
      </c>
      <c r="G57" s="78">
        <v>93.65</v>
      </c>
      <c r="H57" s="63">
        <v>245</v>
      </c>
    </row>
    <row r="58" spans="1:15" ht="21" customHeight="1" x14ac:dyDescent="0.25">
      <c r="A58" s="87"/>
      <c r="B58" s="61" t="s">
        <v>87</v>
      </c>
      <c r="C58" s="62">
        <v>100</v>
      </c>
      <c r="D58" s="66">
        <v>17.579999999999998</v>
      </c>
      <c r="E58" s="66">
        <v>18.309999999999999</v>
      </c>
      <c r="F58" s="66">
        <v>24.21</v>
      </c>
      <c r="G58" s="66">
        <v>331.98</v>
      </c>
      <c r="H58" s="66" t="s">
        <v>79</v>
      </c>
    </row>
    <row r="59" spans="1:15" ht="21" customHeight="1" x14ac:dyDescent="0.25">
      <c r="A59" s="87"/>
      <c r="B59" s="69" t="s">
        <v>35</v>
      </c>
      <c r="C59" s="67">
        <v>180</v>
      </c>
      <c r="D59" s="67">
        <v>3.98</v>
      </c>
      <c r="E59" s="67">
        <v>7.31</v>
      </c>
      <c r="F59" s="67">
        <v>26.52</v>
      </c>
      <c r="G59" s="67">
        <v>187.83</v>
      </c>
      <c r="H59" s="63">
        <v>312</v>
      </c>
    </row>
    <row r="60" spans="1:15" ht="21" customHeight="1" x14ac:dyDescent="0.25">
      <c r="A60" s="87"/>
      <c r="B60" s="69" t="s">
        <v>117</v>
      </c>
      <c r="C60" s="67">
        <v>200</v>
      </c>
      <c r="D60" s="66">
        <v>0.66</v>
      </c>
      <c r="E60" s="66">
        <v>0.09</v>
      </c>
      <c r="F60" s="66">
        <v>32.01</v>
      </c>
      <c r="G60" s="66">
        <v>131.49</v>
      </c>
      <c r="H60" s="66">
        <v>349</v>
      </c>
    </row>
    <row r="61" spans="1:15" ht="21" customHeight="1" x14ac:dyDescent="0.25">
      <c r="A61" s="87"/>
      <c r="B61" s="79" t="s">
        <v>32</v>
      </c>
      <c r="C61" s="67">
        <v>30</v>
      </c>
      <c r="D61" s="67">
        <v>3.2</v>
      </c>
      <c r="E61" s="67">
        <v>1.4</v>
      </c>
      <c r="F61" s="67">
        <v>13.1</v>
      </c>
      <c r="G61" s="67">
        <v>82.8</v>
      </c>
      <c r="H61" s="70" t="s">
        <v>106</v>
      </c>
    </row>
    <row r="62" spans="1:15" ht="21" customHeight="1" x14ac:dyDescent="0.25">
      <c r="A62" s="88"/>
      <c r="B62" s="69" t="s">
        <v>56</v>
      </c>
      <c r="C62" s="70">
        <v>25</v>
      </c>
      <c r="D62" s="78">
        <v>2.1</v>
      </c>
      <c r="E62" s="78">
        <v>0.8</v>
      </c>
      <c r="F62" s="78">
        <v>10.6</v>
      </c>
      <c r="G62" s="78">
        <v>64.8</v>
      </c>
      <c r="H62" s="63" t="s">
        <v>106</v>
      </c>
    </row>
    <row r="63" spans="1:15" ht="21" customHeight="1" x14ac:dyDescent="0.25">
      <c r="A63" s="73" t="s">
        <v>19</v>
      </c>
      <c r="B63" s="61"/>
      <c r="C63" s="76">
        <f t="shared" ref="C63:G63" si="6">SUM(C56:C62)</f>
        <v>885</v>
      </c>
      <c r="D63" s="76">
        <f t="shared" si="6"/>
        <v>30.46</v>
      </c>
      <c r="E63" s="76">
        <f t="shared" si="6"/>
        <v>31.439999999999998</v>
      </c>
      <c r="F63" s="76">
        <f t="shared" si="6"/>
        <v>124.32</v>
      </c>
      <c r="G63" s="76">
        <f t="shared" si="6"/>
        <v>916.55</v>
      </c>
      <c r="H63" s="63"/>
    </row>
    <row r="64" spans="1:15" ht="21" customHeight="1" x14ac:dyDescent="0.25">
      <c r="A64" s="73" t="s">
        <v>31</v>
      </c>
      <c r="B64" s="61"/>
      <c r="C64" s="76">
        <f t="shared" ref="C64:G64" si="7">C54+C63</f>
        <v>1735</v>
      </c>
      <c r="D64" s="76">
        <f t="shared" si="7"/>
        <v>68.070000000000007</v>
      </c>
      <c r="E64" s="76">
        <f t="shared" si="7"/>
        <v>61.039999999999992</v>
      </c>
      <c r="F64" s="76">
        <f t="shared" si="7"/>
        <v>250.42</v>
      </c>
      <c r="G64" s="76">
        <f t="shared" si="7"/>
        <v>1810.54</v>
      </c>
      <c r="H64" s="63"/>
    </row>
    <row r="65" spans="1:8" ht="21" customHeight="1" x14ac:dyDescent="0.25">
      <c r="A65" s="61" t="s">
        <v>14</v>
      </c>
      <c r="B65" s="61"/>
      <c r="C65" s="63"/>
      <c r="D65" s="63"/>
      <c r="E65" s="63"/>
      <c r="F65" s="63"/>
      <c r="G65" s="63"/>
      <c r="H65" s="63"/>
    </row>
    <row r="66" spans="1:8" ht="21" customHeight="1" x14ac:dyDescent="0.25">
      <c r="A66" s="86" t="s">
        <v>16</v>
      </c>
      <c r="B66" s="61" t="s">
        <v>91</v>
      </c>
      <c r="C66" s="66">
        <v>140</v>
      </c>
      <c r="D66" s="66">
        <v>0.4</v>
      </c>
      <c r="E66" s="66">
        <v>0.4</v>
      </c>
      <c r="F66" s="66">
        <v>9.8000000000000007</v>
      </c>
      <c r="G66" s="66">
        <v>47</v>
      </c>
      <c r="H66" s="78" t="s">
        <v>106</v>
      </c>
    </row>
    <row r="67" spans="1:8" ht="21" customHeight="1" x14ac:dyDescent="0.25">
      <c r="A67" s="87"/>
      <c r="B67" s="65" t="s">
        <v>94</v>
      </c>
      <c r="C67" s="66">
        <v>100</v>
      </c>
      <c r="D67" s="67">
        <v>7.6</v>
      </c>
      <c r="E67" s="67">
        <v>4.2</v>
      </c>
      <c r="F67" s="67">
        <v>11.2</v>
      </c>
      <c r="G67" s="67">
        <v>113</v>
      </c>
      <c r="H67" s="68" t="s">
        <v>106</v>
      </c>
    </row>
    <row r="68" spans="1:8" ht="21" customHeight="1" x14ac:dyDescent="0.25">
      <c r="A68" s="87"/>
      <c r="B68" s="65" t="s">
        <v>98</v>
      </c>
      <c r="C68" s="78">
        <v>141</v>
      </c>
      <c r="D68" s="62">
        <v>2.2000000000000002</v>
      </c>
      <c r="E68" s="62">
        <v>0.5</v>
      </c>
      <c r="F68" s="62">
        <v>19.399999999999999</v>
      </c>
      <c r="G68" s="62">
        <v>103.2</v>
      </c>
      <c r="H68" s="68" t="s">
        <v>79</v>
      </c>
    </row>
    <row r="69" spans="1:8" ht="21" customHeight="1" x14ac:dyDescent="0.25">
      <c r="A69" s="87"/>
      <c r="B69" s="65" t="s">
        <v>107</v>
      </c>
      <c r="C69" s="78">
        <v>200</v>
      </c>
      <c r="D69" s="66">
        <v>4.08</v>
      </c>
      <c r="E69" s="66">
        <v>3.54</v>
      </c>
      <c r="F69" s="66">
        <v>17.57</v>
      </c>
      <c r="G69" s="66">
        <v>118.46</v>
      </c>
      <c r="H69" s="68">
        <v>382</v>
      </c>
    </row>
    <row r="70" spans="1:8" ht="21" customHeight="1" x14ac:dyDescent="0.25">
      <c r="A70" s="87"/>
      <c r="B70" s="79" t="s">
        <v>32</v>
      </c>
      <c r="C70" s="67">
        <v>30</v>
      </c>
      <c r="D70" s="67">
        <v>3.2</v>
      </c>
      <c r="E70" s="67">
        <v>1.4</v>
      </c>
      <c r="F70" s="67">
        <v>13.1</v>
      </c>
      <c r="G70" s="67">
        <v>82.8</v>
      </c>
      <c r="H70" s="70" t="s">
        <v>106</v>
      </c>
    </row>
    <row r="71" spans="1:8" ht="21" customHeight="1" x14ac:dyDescent="0.25">
      <c r="A71" s="73" t="s">
        <v>17</v>
      </c>
      <c r="B71" s="61"/>
      <c r="C71" s="76">
        <f>SUM(C66:C70)</f>
        <v>611</v>
      </c>
      <c r="D71" s="76">
        <f t="shared" ref="D71:G71" si="8">SUM(D66:D70)</f>
        <v>17.48</v>
      </c>
      <c r="E71" s="76">
        <f t="shared" si="8"/>
        <v>10.040000000000001</v>
      </c>
      <c r="F71" s="76">
        <f t="shared" si="8"/>
        <v>71.069999999999993</v>
      </c>
      <c r="G71" s="76">
        <f t="shared" si="8"/>
        <v>464.46</v>
      </c>
      <c r="H71" s="63"/>
    </row>
    <row r="72" spans="1:8" ht="21" customHeight="1" x14ac:dyDescent="0.25">
      <c r="A72" s="74"/>
      <c r="B72" s="61"/>
      <c r="C72" s="77"/>
      <c r="D72" s="76"/>
      <c r="E72" s="77"/>
      <c r="F72" s="77"/>
      <c r="G72" s="77"/>
      <c r="H72" s="62"/>
    </row>
    <row r="73" spans="1:8" ht="21" customHeight="1" x14ac:dyDescent="0.25">
      <c r="A73" s="86" t="s">
        <v>18</v>
      </c>
      <c r="B73" s="65" t="s">
        <v>90</v>
      </c>
      <c r="C73" s="66">
        <v>100</v>
      </c>
      <c r="D73" s="78">
        <v>0.7</v>
      </c>
      <c r="E73" s="78">
        <v>0.1</v>
      </c>
      <c r="F73" s="78">
        <v>1.9</v>
      </c>
      <c r="G73" s="78">
        <v>11.3</v>
      </c>
      <c r="H73" s="63">
        <v>71</v>
      </c>
    </row>
    <row r="74" spans="1:8" ht="21" customHeight="1" x14ac:dyDescent="0.25">
      <c r="A74" s="87"/>
      <c r="B74" s="84" t="s">
        <v>102</v>
      </c>
      <c r="C74" s="62">
        <v>250</v>
      </c>
      <c r="D74" s="62">
        <v>9.3000000000000007</v>
      </c>
      <c r="E74" s="62">
        <v>11.6</v>
      </c>
      <c r="F74" s="62">
        <v>8.9</v>
      </c>
      <c r="G74" s="62">
        <v>177.6</v>
      </c>
      <c r="H74" s="62">
        <v>88</v>
      </c>
    </row>
    <row r="75" spans="1:8" ht="21" customHeight="1" x14ac:dyDescent="0.25">
      <c r="A75" s="87"/>
      <c r="B75" s="79" t="s">
        <v>88</v>
      </c>
      <c r="C75" s="67">
        <v>100</v>
      </c>
      <c r="D75" s="67">
        <v>15.25</v>
      </c>
      <c r="E75" s="67">
        <v>15.7</v>
      </c>
      <c r="F75" s="67">
        <v>3.3</v>
      </c>
      <c r="G75" s="67">
        <v>129.80000000000001</v>
      </c>
      <c r="H75" s="85">
        <v>260</v>
      </c>
    </row>
    <row r="76" spans="1:8" ht="21" customHeight="1" x14ac:dyDescent="0.25">
      <c r="A76" s="87"/>
      <c r="B76" s="79" t="s">
        <v>34</v>
      </c>
      <c r="C76" s="67">
        <v>180</v>
      </c>
      <c r="D76" s="66">
        <v>10.51</v>
      </c>
      <c r="E76" s="66">
        <v>7.09</v>
      </c>
      <c r="F76" s="66">
        <v>47.47</v>
      </c>
      <c r="G76" s="66">
        <v>295.70999999999998</v>
      </c>
      <c r="H76" s="66">
        <v>171</v>
      </c>
    </row>
    <row r="77" spans="1:8" ht="21" customHeight="1" x14ac:dyDescent="0.25">
      <c r="A77" s="87"/>
      <c r="B77" s="79" t="s">
        <v>103</v>
      </c>
      <c r="C77" s="67">
        <v>200</v>
      </c>
      <c r="D77" s="67">
        <v>0.54</v>
      </c>
      <c r="E77" s="67">
        <v>0.2</v>
      </c>
      <c r="F77" s="67">
        <v>22.7</v>
      </c>
      <c r="G77" s="67">
        <v>94.98</v>
      </c>
      <c r="H77" s="66">
        <v>388</v>
      </c>
    </row>
    <row r="78" spans="1:8" ht="21" customHeight="1" x14ac:dyDescent="0.25">
      <c r="A78" s="87"/>
      <c r="B78" s="79" t="s">
        <v>32</v>
      </c>
      <c r="C78" s="67">
        <v>30</v>
      </c>
      <c r="D78" s="67">
        <v>3.2</v>
      </c>
      <c r="E78" s="67">
        <v>1.4</v>
      </c>
      <c r="F78" s="67">
        <v>13.1</v>
      </c>
      <c r="G78" s="67">
        <v>82.8</v>
      </c>
      <c r="H78" s="70" t="s">
        <v>106</v>
      </c>
    </row>
    <row r="79" spans="1:8" ht="21" customHeight="1" x14ac:dyDescent="0.25">
      <c r="A79" s="87"/>
      <c r="B79" s="69" t="s">
        <v>56</v>
      </c>
      <c r="C79" s="70">
        <v>25</v>
      </c>
      <c r="D79" s="78">
        <v>2.1</v>
      </c>
      <c r="E79" s="78">
        <v>0.8</v>
      </c>
      <c r="F79" s="78">
        <v>10.6</v>
      </c>
      <c r="G79" s="78">
        <v>64.8</v>
      </c>
      <c r="H79" s="63" t="s">
        <v>106</v>
      </c>
    </row>
    <row r="80" spans="1:8" ht="21" customHeight="1" x14ac:dyDescent="0.25">
      <c r="A80" s="73" t="s">
        <v>19</v>
      </c>
      <c r="B80" s="61"/>
      <c r="C80" s="76">
        <f t="shared" ref="C80:G80" si="9">SUM(C73:C79)</f>
        <v>885</v>
      </c>
      <c r="D80" s="76">
        <f t="shared" si="9"/>
        <v>41.6</v>
      </c>
      <c r="E80" s="76">
        <f t="shared" si="9"/>
        <v>36.889999999999993</v>
      </c>
      <c r="F80" s="76">
        <f t="shared" si="9"/>
        <v>107.96999999999998</v>
      </c>
      <c r="G80" s="76">
        <f t="shared" si="9"/>
        <v>856.99</v>
      </c>
      <c r="H80" s="63"/>
    </row>
    <row r="81" spans="1:8" ht="21" customHeight="1" x14ac:dyDescent="0.25">
      <c r="A81" s="73" t="s">
        <v>31</v>
      </c>
      <c r="B81" s="61"/>
      <c r="C81" s="76">
        <f t="shared" ref="C81:G81" si="10">C71+C80</f>
        <v>1496</v>
      </c>
      <c r="D81" s="76">
        <f t="shared" si="10"/>
        <v>59.08</v>
      </c>
      <c r="E81" s="76">
        <f t="shared" si="10"/>
        <v>46.929999999999993</v>
      </c>
      <c r="F81" s="76">
        <f t="shared" si="10"/>
        <v>179.03999999999996</v>
      </c>
      <c r="G81" s="76">
        <f t="shared" si="10"/>
        <v>1321.45</v>
      </c>
      <c r="H81" s="63"/>
    </row>
    <row r="82" spans="1:8" ht="21" customHeight="1" x14ac:dyDescent="0.25">
      <c r="A82" s="61" t="s">
        <v>15</v>
      </c>
      <c r="B82" s="61"/>
      <c r="C82" s="63"/>
      <c r="D82" s="63"/>
      <c r="E82" s="63"/>
      <c r="F82" s="63"/>
      <c r="G82" s="63"/>
      <c r="H82" s="63"/>
    </row>
    <row r="83" spans="1:8" ht="21" customHeight="1" x14ac:dyDescent="0.25">
      <c r="A83" s="89" t="s">
        <v>16</v>
      </c>
      <c r="B83" s="61" t="s">
        <v>114</v>
      </c>
      <c r="C83" s="62">
        <v>240</v>
      </c>
      <c r="D83" s="62">
        <v>31.68</v>
      </c>
      <c r="E83" s="62">
        <v>2.2000000000000002</v>
      </c>
      <c r="F83" s="62">
        <v>0.5</v>
      </c>
      <c r="G83" s="62">
        <v>19.399999999999999</v>
      </c>
      <c r="H83" s="62">
        <v>103.2</v>
      </c>
    </row>
    <row r="84" spans="1:8" ht="21" customHeight="1" x14ac:dyDescent="0.25">
      <c r="A84" s="90"/>
      <c r="B84" s="69" t="s">
        <v>33</v>
      </c>
      <c r="C84" s="67">
        <v>100</v>
      </c>
      <c r="D84" s="66">
        <v>6.79</v>
      </c>
      <c r="E84" s="66">
        <v>8.31</v>
      </c>
      <c r="F84" s="66">
        <v>13.87</v>
      </c>
      <c r="G84" s="66">
        <v>219.92</v>
      </c>
      <c r="H84" s="63" t="s">
        <v>79</v>
      </c>
    </row>
    <row r="85" spans="1:8" ht="21" customHeight="1" x14ac:dyDescent="0.25">
      <c r="A85" s="90"/>
      <c r="B85" s="65" t="s">
        <v>95</v>
      </c>
      <c r="C85" s="78">
        <v>180</v>
      </c>
      <c r="D85" s="67">
        <v>5.8</v>
      </c>
      <c r="E85" s="67">
        <v>8.15</v>
      </c>
      <c r="F85" s="67">
        <v>47.27</v>
      </c>
      <c r="G85" s="67">
        <v>258.66000000000003</v>
      </c>
      <c r="H85" s="62">
        <v>314</v>
      </c>
    </row>
    <row r="86" spans="1:8" ht="21" customHeight="1" x14ac:dyDescent="0.25">
      <c r="A86" s="90"/>
      <c r="B86" s="69" t="s">
        <v>104</v>
      </c>
      <c r="C86" s="81">
        <v>200</v>
      </c>
      <c r="D86" s="67">
        <v>0.27</v>
      </c>
      <c r="E86" s="67">
        <v>0.05</v>
      </c>
      <c r="F86" s="67">
        <v>15.11</v>
      </c>
      <c r="G86" s="67">
        <v>61.98</v>
      </c>
      <c r="H86" s="67">
        <v>377</v>
      </c>
    </row>
    <row r="87" spans="1:8" ht="21" customHeight="1" x14ac:dyDescent="0.25">
      <c r="A87" s="90"/>
      <c r="B87" s="79" t="s">
        <v>32</v>
      </c>
      <c r="C87" s="67">
        <v>30</v>
      </c>
      <c r="D87" s="67">
        <v>3.2</v>
      </c>
      <c r="E87" s="67">
        <v>1.4</v>
      </c>
      <c r="F87" s="67">
        <v>13.1</v>
      </c>
      <c r="G87" s="67">
        <v>82.8</v>
      </c>
      <c r="H87" s="70" t="s">
        <v>106</v>
      </c>
    </row>
    <row r="88" spans="1:8" ht="21" customHeight="1" x14ac:dyDescent="0.25">
      <c r="A88" s="73" t="s">
        <v>17</v>
      </c>
      <c r="B88" s="61"/>
      <c r="C88" s="76">
        <f>SUM(C83:C87)</f>
        <v>750</v>
      </c>
      <c r="D88" s="76">
        <f t="shared" ref="D88:G88" si="11">SUM(D83:D87)</f>
        <v>47.74</v>
      </c>
      <c r="E88" s="76">
        <f t="shared" si="11"/>
        <v>20.110000000000003</v>
      </c>
      <c r="F88" s="76">
        <f t="shared" si="11"/>
        <v>89.85</v>
      </c>
      <c r="G88" s="76">
        <f t="shared" si="11"/>
        <v>642.76</v>
      </c>
      <c r="H88" s="63"/>
    </row>
    <row r="89" spans="1:8" ht="21" customHeight="1" x14ac:dyDescent="0.25">
      <c r="A89" s="74"/>
      <c r="B89" s="61"/>
      <c r="C89" s="77"/>
      <c r="D89" s="77"/>
      <c r="E89" s="77"/>
      <c r="F89" s="77"/>
      <c r="G89" s="77"/>
      <c r="H89" s="62"/>
    </row>
    <row r="90" spans="1:8" ht="21" customHeight="1" x14ac:dyDescent="0.25">
      <c r="A90" s="86" t="s">
        <v>18</v>
      </c>
      <c r="B90" s="65" t="s">
        <v>89</v>
      </c>
      <c r="C90" s="66">
        <v>100</v>
      </c>
      <c r="D90" s="78">
        <v>1.1000000000000001</v>
      </c>
      <c r="E90" s="78">
        <v>0.2</v>
      </c>
      <c r="F90" s="78">
        <v>3.8</v>
      </c>
      <c r="G90" s="78">
        <v>24</v>
      </c>
      <c r="H90" s="63">
        <v>71</v>
      </c>
    </row>
    <row r="91" spans="1:8" ht="21" customHeight="1" x14ac:dyDescent="0.25">
      <c r="A91" s="87"/>
      <c r="B91" s="65" t="s">
        <v>105</v>
      </c>
      <c r="C91" s="66">
        <v>250</v>
      </c>
      <c r="D91" s="66">
        <v>13.35</v>
      </c>
      <c r="E91" s="66">
        <v>11.99</v>
      </c>
      <c r="F91" s="66">
        <v>19.28</v>
      </c>
      <c r="G91" s="66">
        <v>238.39</v>
      </c>
      <c r="H91" s="62">
        <v>102</v>
      </c>
    </row>
    <row r="92" spans="1:8" ht="21" customHeight="1" x14ac:dyDescent="0.25">
      <c r="A92" s="87"/>
      <c r="B92" s="65" t="s">
        <v>86</v>
      </c>
      <c r="C92" s="78">
        <v>240</v>
      </c>
      <c r="D92" s="67">
        <v>14.3</v>
      </c>
      <c r="E92" s="67">
        <v>20</v>
      </c>
      <c r="F92" s="67">
        <v>20.399999999999999</v>
      </c>
      <c r="G92" s="67">
        <v>319.60000000000002</v>
      </c>
      <c r="H92" s="62" t="s">
        <v>79</v>
      </c>
    </row>
    <row r="93" spans="1:8" ht="21" customHeight="1" x14ac:dyDescent="0.25">
      <c r="A93" s="87"/>
      <c r="B93" s="65" t="s">
        <v>46</v>
      </c>
      <c r="C93" s="67">
        <v>200</v>
      </c>
      <c r="D93" s="67">
        <v>1</v>
      </c>
      <c r="E93" s="67">
        <v>0.2</v>
      </c>
      <c r="F93" s="67">
        <v>20.2</v>
      </c>
      <c r="G93" s="67">
        <v>92</v>
      </c>
      <c r="H93" s="70" t="s">
        <v>106</v>
      </c>
    </row>
    <row r="94" spans="1:8" ht="21" customHeight="1" x14ac:dyDescent="0.25">
      <c r="A94" s="87"/>
      <c r="B94" s="79" t="s">
        <v>32</v>
      </c>
      <c r="C94" s="67">
        <v>30</v>
      </c>
      <c r="D94" s="67">
        <v>3.2</v>
      </c>
      <c r="E94" s="67">
        <v>1.4</v>
      </c>
      <c r="F94" s="67">
        <v>13.1</v>
      </c>
      <c r="G94" s="67">
        <v>82.8</v>
      </c>
      <c r="H94" s="70" t="s">
        <v>106</v>
      </c>
    </row>
    <row r="95" spans="1:8" ht="21" customHeight="1" x14ac:dyDescent="0.25">
      <c r="A95" s="88"/>
      <c r="B95" s="69" t="s">
        <v>56</v>
      </c>
      <c r="C95" s="70">
        <v>25</v>
      </c>
      <c r="D95" s="78">
        <v>2.1</v>
      </c>
      <c r="E95" s="78">
        <v>0.8</v>
      </c>
      <c r="F95" s="78">
        <v>10.6</v>
      </c>
      <c r="G95" s="78">
        <v>64.8</v>
      </c>
      <c r="H95" s="63" t="s">
        <v>106</v>
      </c>
    </row>
    <row r="96" spans="1:8" ht="21" customHeight="1" x14ac:dyDescent="0.25">
      <c r="A96" s="73" t="s">
        <v>19</v>
      </c>
      <c r="B96" s="61"/>
      <c r="C96" s="76">
        <f t="shared" ref="C96:G96" si="12">SUM(C90:C95)</f>
        <v>845</v>
      </c>
      <c r="D96" s="76">
        <f t="shared" si="12"/>
        <v>35.050000000000004</v>
      </c>
      <c r="E96" s="76">
        <f t="shared" si="12"/>
        <v>34.589999999999996</v>
      </c>
      <c r="F96" s="76">
        <f t="shared" si="12"/>
        <v>87.38</v>
      </c>
      <c r="G96" s="76">
        <f t="shared" si="12"/>
        <v>821.58999999999992</v>
      </c>
      <c r="H96" s="63"/>
    </row>
    <row r="97" spans="1:8" ht="21" customHeight="1" x14ac:dyDescent="0.25">
      <c r="A97" s="73" t="s">
        <v>31</v>
      </c>
      <c r="B97" s="61"/>
      <c r="C97" s="76">
        <f t="shared" ref="C97:G97" si="13">C88+C96</f>
        <v>1595</v>
      </c>
      <c r="D97" s="76">
        <f t="shared" si="13"/>
        <v>82.79</v>
      </c>
      <c r="E97" s="76">
        <f t="shared" si="13"/>
        <v>54.7</v>
      </c>
      <c r="F97" s="76">
        <f t="shared" si="13"/>
        <v>177.23</v>
      </c>
      <c r="G97" s="76">
        <f t="shared" si="13"/>
        <v>1464.35</v>
      </c>
      <c r="H97" s="63"/>
    </row>
    <row r="98" spans="1:8" ht="21" customHeight="1" x14ac:dyDescent="0.25"/>
    <row r="99" spans="1:8" ht="21" customHeight="1" x14ac:dyDescent="0.25"/>
    <row r="100" spans="1:8" ht="21" customHeight="1" x14ac:dyDescent="0.25"/>
    <row r="101" spans="1:8" ht="21" customHeight="1" x14ac:dyDescent="0.25"/>
    <row r="102" spans="1:8" ht="51" customHeight="1" x14ac:dyDescent="0.25"/>
    <row r="103" spans="1:8" ht="51" customHeight="1" x14ac:dyDescent="0.25"/>
    <row r="104" spans="1:8" ht="51" customHeight="1" x14ac:dyDescent="0.25"/>
    <row r="105" spans="1:8" ht="51" customHeight="1" x14ac:dyDescent="0.25"/>
    <row r="109" spans="1:8" ht="15" customHeight="1" x14ac:dyDescent="0.25"/>
    <row r="136" ht="15" customHeight="1" x14ac:dyDescent="0.25"/>
  </sheetData>
  <mergeCells count="27">
    <mergeCell ref="A1:B1"/>
    <mergeCell ref="E1:H1"/>
    <mergeCell ref="A2:B3"/>
    <mergeCell ref="D2:H3"/>
    <mergeCell ref="A4:B4"/>
    <mergeCell ref="E4:H4"/>
    <mergeCell ref="A90:A95"/>
    <mergeCell ref="A47:A53"/>
    <mergeCell ref="A6:B6"/>
    <mergeCell ref="E6:H6"/>
    <mergeCell ref="A7:H7"/>
    <mergeCell ref="A8:H8"/>
    <mergeCell ref="A9:H9"/>
    <mergeCell ref="A11:A12"/>
    <mergeCell ref="B11:B12"/>
    <mergeCell ref="C11:C12"/>
    <mergeCell ref="D11:F11"/>
    <mergeCell ref="G11:G12"/>
    <mergeCell ref="H11:H12"/>
    <mergeCell ref="A15:A19"/>
    <mergeCell ref="A22:A27"/>
    <mergeCell ref="A31:A35"/>
    <mergeCell ref="A56:A62"/>
    <mergeCell ref="A66:A70"/>
    <mergeCell ref="A73:A79"/>
    <mergeCell ref="A83:A87"/>
    <mergeCell ref="A38:A43"/>
  </mergeCells>
  <pageMargins left="0.11811023622047245" right="0" top="0.19685039370078741" bottom="0.11811023622047245" header="0.15748031496062992" footer="0.11811023622047245"/>
  <pageSetup paperSize="9" scale="85" orientation="landscape" r:id="rId1"/>
  <rowBreaks count="4" manualBreakCount="4">
    <brk id="29" max="7" man="1"/>
    <brk id="45" max="7" man="1"/>
    <brk id="64" max="7" man="1"/>
    <brk id="8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view="pageBreakPreview" topLeftCell="A10" zoomScaleSheetLayoutView="100" workbookViewId="0">
      <selection activeCell="H13" sqref="H13"/>
    </sheetView>
  </sheetViews>
  <sheetFormatPr defaultRowHeight="15" x14ac:dyDescent="0.25"/>
  <cols>
    <col min="1" max="1" width="21.85546875" customWidth="1"/>
    <col min="2" max="2" width="51.140625" customWidth="1"/>
    <col min="3" max="3" width="15.42578125" style="59" customWidth="1"/>
    <col min="4" max="4" width="14.85546875" customWidth="1"/>
    <col min="7" max="7" width="10.85546875" customWidth="1"/>
    <col min="8" max="8" width="16.5703125" customWidth="1"/>
    <col min="9" max="9" width="10.5703125" customWidth="1"/>
  </cols>
  <sheetData>
    <row r="1" spans="1:9" ht="18.75" x14ac:dyDescent="0.3">
      <c r="A1" s="119" t="s">
        <v>23</v>
      </c>
      <c r="B1" s="118"/>
      <c r="C1" s="42"/>
      <c r="F1" s="118" t="s">
        <v>27</v>
      </c>
      <c r="G1" s="118"/>
      <c r="H1" s="118"/>
      <c r="I1" s="118"/>
    </row>
    <row r="2" spans="1:9" ht="23.25" customHeight="1" x14ac:dyDescent="0.25">
      <c r="A2" s="120" t="s">
        <v>24</v>
      </c>
      <c r="B2" s="120"/>
      <c r="C2" s="43"/>
      <c r="E2" s="119" t="s">
        <v>28</v>
      </c>
      <c r="F2" s="119"/>
      <c r="G2" s="119"/>
      <c r="H2" s="119"/>
      <c r="I2" s="119"/>
    </row>
    <row r="3" spans="1:9" ht="32.25" customHeight="1" x14ac:dyDescent="0.25">
      <c r="A3" s="120"/>
      <c r="B3" s="120"/>
      <c r="C3" s="43"/>
      <c r="E3" s="119"/>
      <c r="F3" s="119"/>
      <c r="G3" s="119"/>
      <c r="H3" s="119"/>
      <c r="I3" s="119"/>
    </row>
    <row r="4" spans="1:9" ht="18.75" customHeight="1" x14ac:dyDescent="0.3">
      <c r="A4" s="117" t="s">
        <v>25</v>
      </c>
      <c r="B4" s="117"/>
      <c r="C4" s="43"/>
      <c r="F4" s="118" t="s">
        <v>29</v>
      </c>
      <c r="G4" s="118"/>
      <c r="H4" s="118"/>
      <c r="I4" s="118"/>
    </row>
    <row r="5" spans="1:9" ht="15" customHeight="1" x14ac:dyDescent="0.3">
      <c r="A5" s="24"/>
      <c r="B5" s="24"/>
      <c r="C5" s="43"/>
      <c r="F5" s="25"/>
      <c r="G5" s="25"/>
      <c r="H5" s="25"/>
      <c r="I5" s="25"/>
    </row>
    <row r="6" spans="1:9" ht="21.75" customHeight="1" x14ac:dyDescent="0.3">
      <c r="A6" s="117" t="s">
        <v>26</v>
      </c>
      <c r="B6" s="117"/>
      <c r="C6" s="43"/>
      <c r="F6" s="118" t="s">
        <v>30</v>
      </c>
      <c r="G6" s="118"/>
      <c r="H6" s="118"/>
      <c r="I6" s="118"/>
    </row>
    <row r="7" spans="1:9" ht="37.5" customHeight="1" x14ac:dyDescent="0.3">
      <c r="A7" s="106" t="s">
        <v>85</v>
      </c>
      <c r="B7" s="106"/>
      <c r="C7" s="106"/>
      <c r="D7" s="106"/>
      <c r="E7" s="106"/>
      <c r="F7" s="106"/>
      <c r="G7" s="106"/>
      <c r="H7" s="106"/>
      <c r="I7" s="106"/>
    </row>
    <row r="8" spans="1:9" ht="18.75" customHeight="1" x14ac:dyDescent="0.3">
      <c r="A8" s="106" t="s">
        <v>0</v>
      </c>
      <c r="B8" s="106"/>
      <c r="C8" s="106"/>
      <c r="D8" s="106"/>
      <c r="E8" s="106"/>
      <c r="F8" s="106"/>
      <c r="G8" s="106"/>
      <c r="H8" s="106"/>
      <c r="I8" s="106"/>
    </row>
    <row r="9" spans="1:9" ht="18.75" customHeight="1" x14ac:dyDescent="0.3">
      <c r="A9" s="114" t="s">
        <v>22</v>
      </c>
      <c r="B9" s="114"/>
      <c r="C9" s="114"/>
      <c r="D9" s="114"/>
      <c r="E9" s="114"/>
      <c r="F9" s="114"/>
      <c r="G9" s="114"/>
      <c r="H9" s="114"/>
      <c r="I9" s="114"/>
    </row>
    <row r="10" spans="1:9" ht="18.75" customHeight="1" x14ac:dyDescent="0.3">
      <c r="A10" s="8"/>
      <c r="B10" s="8"/>
      <c r="C10" s="8"/>
      <c r="D10" s="8"/>
      <c r="E10" s="9"/>
      <c r="F10" s="9"/>
      <c r="G10" s="9"/>
      <c r="H10" s="8"/>
      <c r="I10" s="8"/>
    </row>
    <row r="11" spans="1:9" ht="15.75" x14ac:dyDescent="0.25">
      <c r="A11" s="107" t="s">
        <v>1</v>
      </c>
      <c r="B11" s="107" t="s">
        <v>2</v>
      </c>
      <c r="C11" s="44"/>
      <c r="D11" s="107" t="s">
        <v>3</v>
      </c>
      <c r="E11" s="109" t="s">
        <v>4</v>
      </c>
      <c r="F11" s="110"/>
      <c r="G11" s="111"/>
      <c r="H11" s="112" t="s">
        <v>8</v>
      </c>
      <c r="I11" s="112" t="s">
        <v>9</v>
      </c>
    </row>
    <row r="12" spans="1:9" ht="15.75" x14ac:dyDescent="0.25">
      <c r="A12" s="108"/>
      <c r="B12" s="108"/>
      <c r="C12" s="41" t="s">
        <v>84</v>
      </c>
      <c r="D12" s="108"/>
      <c r="E12" s="2" t="s">
        <v>5</v>
      </c>
      <c r="F12" s="2" t="s">
        <v>6</v>
      </c>
      <c r="G12" s="2" t="s">
        <v>7</v>
      </c>
      <c r="H12" s="113"/>
      <c r="I12" s="113"/>
    </row>
    <row r="13" spans="1:9" ht="15.75" x14ac:dyDescent="0.25">
      <c r="A13" s="1" t="s">
        <v>10</v>
      </c>
      <c r="B13" s="1"/>
      <c r="C13" s="2"/>
      <c r="D13" s="1"/>
      <c r="E13" s="1"/>
      <c r="F13" s="1"/>
      <c r="G13" s="1"/>
      <c r="H13" s="1"/>
      <c r="I13" s="1"/>
    </row>
    <row r="14" spans="1:9" ht="15.75" x14ac:dyDescent="0.25">
      <c r="A14" s="1" t="s">
        <v>11</v>
      </c>
      <c r="B14" s="1"/>
      <c r="C14" s="2"/>
      <c r="D14" s="1"/>
      <c r="E14" s="1"/>
      <c r="F14" s="1"/>
      <c r="G14" s="1"/>
      <c r="H14" s="1"/>
      <c r="I14" s="1"/>
    </row>
    <row r="15" spans="1:9" ht="15.75" x14ac:dyDescent="0.25">
      <c r="A15" s="115" t="s">
        <v>16</v>
      </c>
      <c r="B15" s="1" t="s">
        <v>38</v>
      </c>
      <c r="C15" s="35">
        <v>15</v>
      </c>
      <c r="D15" s="10">
        <v>120</v>
      </c>
      <c r="E15" s="10">
        <v>0.48</v>
      </c>
      <c r="F15" s="10">
        <v>0.36</v>
      </c>
      <c r="G15" s="10">
        <v>12.36</v>
      </c>
      <c r="H15" s="10">
        <v>56.4</v>
      </c>
      <c r="I15" s="2" t="s">
        <v>75</v>
      </c>
    </row>
    <row r="16" spans="1:9" ht="21" customHeight="1" x14ac:dyDescent="0.25">
      <c r="A16" s="116"/>
      <c r="B16" s="11" t="s">
        <v>39</v>
      </c>
      <c r="C16" s="46">
        <v>24.08</v>
      </c>
      <c r="D16" s="4" t="s">
        <v>40</v>
      </c>
      <c r="E16" s="13">
        <v>13.78</v>
      </c>
      <c r="F16" s="13">
        <v>13.6</v>
      </c>
      <c r="G16" s="13">
        <v>30.6</v>
      </c>
      <c r="H16" s="13">
        <v>307.60000000000002</v>
      </c>
      <c r="I16" s="23" t="s">
        <v>75</v>
      </c>
    </row>
    <row r="17" spans="1:9" ht="15.75" x14ac:dyDescent="0.25">
      <c r="A17" s="116"/>
      <c r="B17" s="11" t="s">
        <v>41</v>
      </c>
      <c r="C17" s="46">
        <v>11.68</v>
      </c>
      <c r="D17" s="4" t="s">
        <v>76</v>
      </c>
      <c r="E17" s="4">
        <v>4.6100000000000003</v>
      </c>
      <c r="F17" s="4">
        <v>8.61</v>
      </c>
      <c r="G17" s="4">
        <v>19.77</v>
      </c>
      <c r="H17" s="4">
        <v>174.98</v>
      </c>
      <c r="I17" s="23" t="s">
        <v>75</v>
      </c>
    </row>
    <row r="18" spans="1:9" ht="15.75" x14ac:dyDescent="0.25">
      <c r="A18" s="116"/>
      <c r="B18" s="28" t="s">
        <v>42</v>
      </c>
      <c r="C18" s="47">
        <v>7.3</v>
      </c>
      <c r="D18" s="4" t="s">
        <v>43</v>
      </c>
      <c r="E18" s="4">
        <v>4.08</v>
      </c>
      <c r="F18" s="4">
        <v>3.54</v>
      </c>
      <c r="G18" s="4">
        <v>17.57</v>
      </c>
      <c r="H18" s="4">
        <v>118.46</v>
      </c>
      <c r="I18" s="23" t="s">
        <v>75</v>
      </c>
    </row>
    <row r="19" spans="1:9" ht="15.75" x14ac:dyDescent="0.25">
      <c r="A19" s="5" t="s">
        <v>17</v>
      </c>
      <c r="B19" s="1"/>
      <c r="C19" s="17">
        <f>SUM(C15:C18)</f>
        <v>58.059999999999995</v>
      </c>
      <c r="D19" s="17">
        <f>120+100+210+200</f>
        <v>630</v>
      </c>
      <c r="E19" s="17">
        <f>SUM(E15:E18)</f>
        <v>22.950000000000003</v>
      </c>
      <c r="F19" s="17">
        <f>SUM(F15:F18)</f>
        <v>26.11</v>
      </c>
      <c r="G19" s="17">
        <f>SUM(G15:G18)</f>
        <v>80.300000000000011</v>
      </c>
      <c r="H19" s="17">
        <f>SUM(H15:H18)</f>
        <v>657.44</v>
      </c>
      <c r="I19" s="2"/>
    </row>
    <row r="20" spans="1:9" ht="15.75" x14ac:dyDescent="0.25">
      <c r="A20" s="34"/>
      <c r="B20" s="1"/>
      <c r="C20" s="45"/>
      <c r="D20" s="35"/>
      <c r="E20" s="35"/>
      <c r="F20" s="35"/>
      <c r="G20" s="35"/>
      <c r="H20" s="35"/>
      <c r="I20" s="2"/>
    </row>
    <row r="21" spans="1:9" ht="15.75" x14ac:dyDescent="0.25">
      <c r="A21" s="115" t="s">
        <v>18</v>
      </c>
      <c r="B21" s="11" t="s">
        <v>57</v>
      </c>
      <c r="C21" s="48">
        <v>13.7</v>
      </c>
      <c r="D21" s="3">
        <v>100</v>
      </c>
      <c r="E21" s="4">
        <v>1.1000000000000001</v>
      </c>
      <c r="F21" s="4">
        <v>0.2</v>
      </c>
      <c r="G21" s="4">
        <v>3.8</v>
      </c>
      <c r="H21" s="4">
        <v>24</v>
      </c>
      <c r="I21" s="7" t="s">
        <v>75</v>
      </c>
    </row>
    <row r="22" spans="1:9" ht="15.75" x14ac:dyDescent="0.25">
      <c r="A22" s="116"/>
      <c r="B22" s="16" t="s">
        <v>44</v>
      </c>
      <c r="C22" s="49">
        <v>11.57</v>
      </c>
      <c r="D22" s="13" t="s">
        <v>54</v>
      </c>
      <c r="E22" s="13">
        <v>8.77</v>
      </c>
      <c r="F22" s="13">
        <v>9.61</v>
      </c>
      <c r="G22" s="13">
        <v>12.3</v>
      </c>
      <c r="H22" s="13">
        <v>170.73</v>
      </c>
      <c r="I22" s="14" t="s">
        <v>75</v>
      </c>
    </row>
    <row r="23" spans="1:9" ht="15.75" x14ac:dyDescent="0.25">
      <c r="A23" s="116"/>
      <c r="B23" s="28" t="s">
        <v>45</v>
      </c>
      <c r="C23" s="47">
        <v>35</v>
      </c>
      <c r="D23" s="4">
        <v>250</v>
      </c>
      <c r="E23" s="4">
        <v>17.64</v>
      </c>
      <c r="F23" s="4">
        <v>22.3</v>
      </c>
      <c r="G23" s="4">
        <v>29.03</v>
      </c>
      <c r="H23" s="4">
        <v>387.35</v>
      </c>
      <c r="I23" s="4" t="s">
        <v>79</v>
      </c>
    </row>
    <row r="24" spans="1:9" ht="15.75" x14ac:dyDescent="0.25">
      <c r="A24" s="116"/>
      <c r="B24" s="12" t="s">
        <v>46</v>
      </c>
      <c r="C24" s="49">
        <v>9.0299999999999994</v>
      </c>
      <c r="D24" s="13" t="s">
        <v>74</v>
      </c>
      <c r="E24" s="13">
        <v>1</v>
      </c>
      <c r="F24" s="13">
        <v>0.2</v>
      </c>
      <c r="G24" s="13">
        <v>20.2</v>
      </c>
      <c r="H24" s="13">
        <v>92</v>
      </c>
      <c r="I24" s="14" t="s">
        <v>77</v>
      </c>
    </row>
    <row r="25" spans="1:9" ht="15.75" x14ac:dyDescent="0.25">
      <c r="A25" s="116"/>
      <c r="B25" s="16" t="s">
        <v>32</v>
      </c>
      <c r="C25" s="49">
        <v>2.69</v>
      </c>
      <c r="D25" s="13">
        <v>30</v>
      </c>
      <c r="E25" s="13">
        <v>2.25</v>
      </c>
      <c r="F25" s="13">
        <v>0.9</v>
      </c>
      <c r="G25" s="13">
        <v>15.3</v>
      </c>
      <c r="H25" s="13">
        <v>81</v>
      </c>
      <c r="I25" s="14" t="s">
        <v>75</v>
      </c>
    </row>
    <row r="26" spans="1:9" ht="15.75" x14ac:dyDescent="0.25">
      <c r="A26" s="116"/>
      <c r="B26" s="19" t="s">
        <v>56</v>
      </c>
      <c r="C26" s="50">
        <v>1.35</v>
      </c>
      <c r="D26" s="20">
        <v>25</v>
      </c>
      <c r="E26" s="20">
        <v>1.75</v>
      </c>
      <c r="F26" s="20">
        <v>0.25</v>
      </c>
      <c r="G26" s="20">
        <v>12.75</v>
      </c>
      <c r="H26" s="20">
        <v>60</v>
      </c>
      <c r="I26" s="2" t="s">
        <v>75</v>
      </c>
    </row>
    <row r="27" spans="1:9" ht="15.75" x14ac:dyDescent="0.25">
      <c r="A27" s="5" t="s">
        <v>19</v>
      </c>
      <c r="B27" s="1"/>
      <c r="C27" s="17">
        <f>SUM(C21:C26)</f>
        <v>73.339999999999989</v>
      </c>
      <c r="D27" s="17">
        <f>100+275+250+200+30+25</f>
        <v>880</v>
      </c>
      <c r="E27" s="17">
        <f>SUM(E21:E26)</f>
        <v>32.51</v>
      </c>
      <c r="F27" s="17">
        <f>SUM(F21:F26)</f>
        <v>33.46</v>
      </c>
      <c r="G27" s="17">
        <f>SUM(G21:G26)</f>
        <v>93.38</v>
      </c>
      <c r="H27" s="17">
        <f>SUM(H21:H26)</f>
        <v>815.08</v>
      </c>
      <c r="I27" s="2"/>
    </row>
    <row r="28" spans="1:9" ht="15.75" x14ac:dyDescent="0.25">
      <c r="A28" s="5" t="s">
        <v>31</v>
      </c>
      <c r="B28" s="1"/>
      <c r="C28" s="17">
        <f t="shared" ref="C28:H28" si="0">C19+C27</f>
        <v>131.39999999999998</v>
      </c>
      <c r="D28" s="17">
        <f t="shared" si="0"/>
        <v>1510</v>
      </c>
      <c r="E28" s="17">
        <f t="shared" si="0"/>
        <v>55.46</v>
      </c>
      <c r="F28" s="17">
        <f t="shared" si="0"/>
        <v>59.57</v>
      </c>
      <c r="G28" s="17">
        <f t="shared" si="0"/>
        <v>173.68</v>
      </c>
      <c r="H28" s="17">
        <f t="shared" si="0"/>
        <v>1472.52</v>
      </c>
      <c r="I28" s="2"/>
    </row>
    <row r="29" spans="1:9" ht="15.75" x14ac:dyDescent="0.25">
      <c r="A29" s="1" t="s">
        <v>12</v>
      </c>
      <c r="B29" s="1"/>
      <c r="C29" s="2"/>
      <c r="D29" s="2"/>
      <c r="E29" s="2"/>
      <c r="F29" s="2"/>
      <c r="G29" s="2"/>
      <c r="H29" s="2"/>
      <c r="I29" s="2"/>
    </row>
    <row r="30" spans="1:9" ht="15.75" x14ac:dyDescent="0.25">
      <c r="A30" s="101" t="s">
        <v>16</v>
      </c>
      <c r="B30" s="26" t="s">
        <v>47</v>
      </c>
      <c r="C30" s="51">
        <v>13</v>
      </c>
      <c r="D30" s="4">
        <v>100</v>
      </c>
      <c r="E30" s="4">
        <v>0.8</v>
      </c>
      <c r="F30" s="4">
        <v>0.2</v>
      </c>
      <c r="G30" s="4">
        <v>7.5</v>
      </c>
      <c r="H30" s="4">
        <v>38</v>
      </c>
      <c r="I30" s="3" t="s">
        <v>75</v>
      </c>
    </row>
    <row r="31" spans="1:9" ht="15.75" x14ac:dyDescent="0.25">
      <c r="A31" s="102"/>
      <c r="B31" s="38" t="s">
        <v>81</v>
      </c>
      <c r="C31" s="52">
        <v>4.05</v>
      </c>
      <c r="D31" s="39">
        <v>30</v>
      </c>
      <c r="E31" s="40">
        <v>2.4</v>
      </c>
      <c r="F31" s="40">
        <v>2.9</v>
      </c>
      <c r="G31" s="40">
        <v>21</v>
      </c>
      <c r="H31" s="40">
        <v>124.2</v>
      </c>
      <c r="I31" s="39" t="s">
        <v>77</v>
      </c>
    </row>
    <row r="32" spans="1:9" ht="15.75" x14ac:dyDescent="0.25">
      <c r="A32" s="102"/>
      <c r="B32" s="11" t="s">
        <v>48</v>
      </c>
      <c r="C32" s="46">
        <v>17.489999999999998</v>
      </c>
      <c r="D32" s="4" t="s">
        <v>49</v>
      </c>
      <c r="E32" s="13">
        <v>2.5</v>
      </c>
      <c r="F32" s="13">
        <v>1.2</v>
      </c>
      <c r="G32" s="13">
        <v>13.1</v>
      </c>
      <c r="H32" s="13">
        <v>73</v>
      </c>
      <c r="I32" s="23" t="s">
        <v>77</v>
      </c>
    </row>
    <row r="33" spans="1:9" ht="15.75" x14ac:dyDescent="0.25">
      <c r="A33" s="102"/>
      <c r="B33" s="11" t="s">
        <v>50</v>
      </c>
      <c r="C33" s="49">
        <v>29.2</v>
      </c>
      <c r="D33" s="13">
        <v>200</v>
      </c>
      <c r="E33" s="4">
        <v>15.64</v>
      </c>
      <c r="F33" s="4">
        <v>15.76</v>
      </c>
      <c r="G33" s="4">
        <v>6.76</v>
      </c>
      <c r="H33" s="4">
        <v>232.01</v>
      </c>
      <c r="I33" s="14" t="s">
        <v>75</v>
      </c>
    </row>
    <row r="34" spans="1:9" ht="15.75" x14ac:dyDescent="0.25">
      <c r="A34" s="102"/>
      <c r="B34" s="38" t="s">
        <v>80</v>
      </c>
      <c r="C34" s="52">
        <v>7.35</v>
      </c>
      <c r="D34" s="39" t="s">
        <v>43</v>
      </c>
      <c r="E34" s="40">
        <v>3.37</v>
      </c>
      <c r="F34" s="40">
        <v>2.68</v>
      </c>
      <c r="G34" s="40">
        <v>15.95</v>
      </c>
      <c r="H34" s="40">
        <v>100.6</v>
      </c>
      <c r="I34" s="13" t="s">
        <v>75</v>
      </c>
    </row>
    <row r="35" spans="1:9" ht="15.75" x14ac:dyDescent="0.25">
      <c r="A35" s="102"/>
      <c r="B35" s="16" t="s">
        <v>32</v>
      </c>
      <c r="C35" s="49">
        <v>2.69</v>
      </c>
      <c r="D35" s="13">
        <v>30</v>
      </c>
      <c r="E35" s="13">
        <v>2.25</v>
      </c>
      <c r="F35" s="13">
        <v>0.9</v>
      </c>
      <c r="G35" s="13">
        <v>15.3</v>
      </c>
      <c r="H35" s="13">
        <v>81</v>
      </c>
      <c r="I35" s="13" t="s">
        <v>75</v>
      </c>
    </row>
    <row r="36" spans="1:9" ht="15.75" x14ac:dyDescent="0.25">
      <c r="A36" s="6" t="s">
        <v>17</v>
      </c>
      <c r="B36" s="1"/>
      <c r="C36" s="17">
        <f>SUM(C30:C35)</f>
        <v>73.779999999999987</v>
      </c>
      <c r="D36" s="17">
        <f>100+100+200+200+30+30</f>
        <v>660</v>
      </c>
      <c r="E36" s="17">
        <f>SUM(E30:E35)</f>
        <v>26.96</v>
      </c>
      <c r="F36" s="17">
        <f>SUM(F30:F35)</f>
        <v>23.639999999999997</v>
      </c>
      <c r="G36" s="17">
        <f>SUM(G30:G35)</f>
        <v>79.61</v>
      </c>
      <c r="H36" s="17">
        <f>SUM(H30:H35)</f>
        <v>648.80999999999995</v>
      </c>
      <c r="I36" s="2"/>
    </row>
    <row r="37" spans="1:9" ht="15.75" x14ac:dyDescent="0.25">
      <c r="A37" s="37"/>
      <c r="B37" s="1"/>
      <c r="C37" s="2"/>
      <c r="D37" s="17"/>
      <c r="E37" s="17"/>
      <c r="F37" s="17"/>
      <c r="G37" s="17"/>
      <c r="H37" s="17"/>
      <c r="I37" s="2"/>
    </row>
    <row r="38" spans="1:9" ht="15.75" x14ac:dyDescent="0.25">
      <c r="A38" s="101" t="s">
        <v>18</v>
      </c>
      <c r="B38" s="11" t="s">
        <v>57</v>
      </c>
      <c r="C38" s="48">
        <v>13.7</v>
      </c>
      <c r="D38" s="3">
        <v>100</v>
      </c>
      <c r="E38" s="3">
        <v>1.1000000000000001</v>
      </c>
      <c r="F38" s="3">
        <v>0.2</v>
      </c>
      <c r="G38" s="3">
        <v>3.8</v>
      </c>
      <c r="H38" s="3">
        <v>24</v>
      </c>
      <c r="I38" s="2" t="s">
        <v>75</v>
      </c>
    </row>
    <row r="39" spans="1:9" ht="15.75" x14ac:dyDescent="0.25">
      <c r="A39" s="102"/>
      <c r="B39" s="11" t="s">
        <v>36</v>
      </c>
      <c r="C39" s="48">
        <v>12.03</v>
      </c>
      <c r="D39" s="3" t="s">
        <v>82</v>
      </c>
      <c r="E39" s="13">
        <v>7.81</v>
      </c>
      <c r="F39" s="13">
        <v>10.32</v>
      </c>
      <c r="G39" s="13">
        <v>11.99</v>
      </c>
      <c r="H39" s="13">
        <v>172.02</v>
      </c>
      <c r="I39" s="2" t="s">
        <v>75</v>
      </c>
    </row>
    <row r="40" spans="1:9" ht="18" customHeight="1" x14ac:dyDescent="0.25">
      <c r="A40" s="102"/>
      <c r="B40" s="28" t="s">
        <v>58</v>
      </c>
      <c r="C40" s="53">
        <v>32.6</v>
      </c>
      <c r="D40" s="13">
        <v>250</v>
      </c>
      <c r="E40" s="39">
        <v>16.04</v>
      </c>
      <c r="F40" s="39">
        <v>23.47</v>
      </c>
      <c r="G40" s="39">
        <v>53.67</v>
      </c>
      <c r="H40" s="39">
        <v>490.07</v>
      </c>
      <c r="I40" s="39" t="s">
        <v>79</v>
      </c>
    </row>
    <row r="41" spans="1:9" ht="15.75" x14ac:dyDescent="0.25">
      <c r="A41" s="102"/>
      <c r="B41" s="19" t="s">
        <v>69</v>
      </c>
      <c r="C41" s="50">
        <v>2.66</v>
      </c>
      <c r="D41" s="20">
        <v>200</v>
      </c>
      <c r="E41" s="3">
        <v>0.06</v>
      </c>
      <c r="F41" s="4">
        <v>0.04</v>
      </c>
      <c r="G41" s="4">
        <v>16.41</v>
      </c>
      <c r="H41" s="4">
        <v>66.25</v>
      </c>
      <c r="I41" s="7" t="s">
        <v>75</v>
      </c>
    </row>
    <row r="42" spans="1:9" ht="15.75" x14ac:dyDescent="0.25">
      <c r="A42" s="102"/>
      <c r="B42" s="16" t="s">
        <v>32</v>
      </c>
      <c r="C42" s="49">
        <v>2.69</v>
      </c>
      <c r="D42" s="13">
        <v>30</v>
      </c>
      <c r="E42" s="13">
        <v>2.25</v>
      </c>
      <c r="F42" s="13">
        <v>0.9</v>
      </c>
      <c r="G42" s="13">
        <v>15.3</v>
      </c>
      <c r="H42" s="13">
        <v>81</v>
      </c>
      <c r="I42" s="13" t="s">
        <v>75</v>
      </c>
    </row>
    <row r="43" spans="1:9" ht="15.75" x14ac:dyDescent="0.25">
      <c r="A43" s="102"/>
      <c r="B43" s="30" t="s">
        <v>56</v>
      </c>
      <c r="C43" s="54">
        <v>1.35</v>
      </c>
      <c r="D43" s="36">
        <v>25</v>
      </c>
      <c r="E43" s="27">
        <v>1.75</v>
      </c>
      <c r="F43" s="27">
        <v>0.25</v>
      </c>
      <c r="G43" s="27">
        <v>12.75</v>
      </c>
      <c r="H43" s="27">
        <v>60</v>
      </c>
      <c r="I43" s="23" t="s">
        <v>75</v>
      </c>
    </row>
    <row r="44" spans="1:9" ht="15.75" x14ac:dyDescent="0.25">
      <c r="A44" s="6" t="s">
        <v>19</v>
      </c>
      <c r="B44" s="1"/>
      <c r="C44" s="17">
        <f>SUM(C38:C43)</f>
        <v>65.029999999999987</v>
      </c>
      <c r="D44" s="17">
        <f>100+270+250+200+30+25</f>
        <v>875</v>
      </c>
      <c r="E44" s="17">
        <f>SUM(E38:E43)</f>
        <v>29.009999999999998</v>
      </c>
      <c r="F44" s="17">
        <f>SUM(F38:F43)</f>
        <v>35.179999999999993</v>
      </c>
      <c r="G44" s="17">
        <f>SUM(G38:G43)</f>
        <v>113.92</v>
      </c>
      <c r="H44" s="17">
        <f>SUM(H38:H43)</f>
        <v>893.34</v>
      </c>
      <c r="I44" s="2"/>
    </row>
    <row r="45" spans="1:9" ht="15.75" x14ac:dyDescent="0.25">
      <c r="A45" s="6" t="s">
        <v>31</v>
      </c>
      <c r="B45" s="1"/>
      <c r="C45" s="17">
        <f t="shared" ref="C45:H45" si="1">C36+C44</f>
        <v>138.80999999999997</v>
      </c>
      <c r="D45" s="17">
        <f t="shared" si="1"/>
        <v>1535</v>
      </c>
      <c r="E45" s="17">
        <f t="shared" si="1"/>
        <v>55.97</v>
      </c>
      <c r="F45" s="17">
        <f t="shared" si="1"/>
        <v>58.819999999999993</v>
      </c>
      <c r="G45" s="17">
        <f t="shared" si="1"/>
        <v>193.53</v>
      </c>
      <c r="H45" s="17">
        <f t="shared" si="1"/>
        <v>1542.15</v>
      </c>
      <c r="I45" s="2"/>
    </row>
    <row r="46" spans="1:9" ht="15.75" x14ac:dyDescent="0.25">
      <c r="A46" s="1" t="s">
        <v>13</v>
      </c>
      <c r="B46" s="1"/>
      <c r="C46" s="2"/>
      <c r="D46" s="2"/>
      <c r="E46" s="2"/>
      <c r="F46" s="2"/>
      <c r="G46" s="2"/>
      <c r="H46" s="2"/>
      <c r="I46" s="2"/>
    </row>
    <row r="47" spans="1:9" ht="15.75" x14ac:dyDescent="0.25">
      <c r="A47" s="101" t="s">
        <v>16</v>
      </c>
      <c r="B47" s="26"/>
      <c r="C47" s="7"/>
      <c r="D47" s="4"/>
      <c r="E47" s="4"/>
      <c r="F47" s="4"/>
      <c r="G47" s="4"/>
      <c r="H47" s="4"/>
      <c r="I47" s="7"/>
    </row>
    <row r="48" spans="1:9" ht="15.75" x14ac:dyDescent="0.25">
      <c r="A48" s="102"/>
      <c r="B48" s="31" t="s">
        <v>59</v>
      </c>
      <c r="C48" s="55">
        <v>6.93</v>
      </c>
      <c r="D48" s="13">
        <v>110</v>
      </c>
      <c r="E48" s="13">
        <v>0.44</v>
      </c>
      <c r="F48" s="13">
        <v>0.44</v>
      </c>
      <c r="G48" s="13">
        <v>10.78</v>
      </c>
      <c r="H48" s="13">
        <v>51.7</v>
      </c>
      <c r="I48" s="23" t="s">
        <v>75</v>
      </c>
    </row>
    <row r="49" spans="1:9" ht="15.75" x14ac:dyDescent="0.25">
      <c r="A49" s="102"/>
      <c r="B49" s="29" t="s">
        <v>60</v>
      </c>
      <c r="C49" s="53">
        <v>26</v>
      </c>
      <c r="D49" s="13">
        <v>100</v>
      </c>
      <c r="E49" s="39">
        <v>16.09</v>
      </c>
      <c r="F49" s="39">
        <v>14.88</v>
      </c>
      <c r="G49" s="39">
        <v>14.08</v>
      </c>
      <c r="H49" s="39">
        <v>254.6</v>
      </c>
      <c r="I49" s="39" t="s">
        <v>75</v>
      </c>
    </row>
    <row r="50" spans="1:9" ht="31.5" x14ac:dyDescent="0.25">
      <c r="A50" s="102"/>
      <c r="B50" s="11" t="s">
        <v>61</v>
      </c>
      <c r="C50" s="46">
        <v>4.8099999999999996</v>
      </c>
      <c r="D50" s="4" t="s">
        <v>62</v>
      </c>
      <c r="E50" s="4">
        <v>6.62</v>
      </c>
      <c r="F50" s="4">
        <v>5.42</v>
      </c>
      <c r="G50" s="4">
        <v>31.74</v>
      </c>
      <c r="H50" s="4">
        <v>202.14</v>
      </c>
      <c r="I50" s="4" t="s">
        <v>75</v>
      </c>
    </row>
    <row r="51" spans="1:9" ht="15.75" x14ac:dyDescent="0.25">
      <c r="A51" s="102"/>
      <c r="B51" s="18" t="s">
        <v>63</v>
      </c>
      <c r="C51" s="46">
        <v>0.86</v>
      </c>
      <c r="D51" s="4" t="s">
        <v>43</v>
      </c>
      <c r="E51" s="39">
        <v>7.0000000000000007E-2</v>
      </c>
      <c r="F51" s="39">
        <v>0.02</v>
      </c>
      <c r="G51" s="39">
        <v>15</v>
      </c>
      <c r="H51" s="39">
        <v>60</v>
      </c>
      <c r="I51" s="39">
        <v>376</v>
      </c>
    </row>
    <row r="52" spans="1:9" ht="15.75" x14ac:dyDescent="0.25">
      <c r="A52" s="102"/>
      <c r="B52" s="16" t="s">
        <v>32</v>
      </c>
      <c r="C52" s="49">
        <v>2.69</v>
      </c>
      <c r="D52" s="13">
        <v>30</v>
      </c>
      <c r="E52" s="13">
        <v>2.25</v>
      </c>
      <c r="F52" s="13">
        <v>0.9</v>
      </c>
      <c r="G52" s="13">
        <v>15.3</v>
      </c>
      <c r="H52" s="13">
        <v>81</v>
      </c>
      <c r="I52" s="13" t="s">
        <v>75</v>
      </c>
    </row>
    <row r="53" spans="1:9" ht="15.75" x14ac:dyDescent="0.25">
      <c r="A53" s="6" t="s">
        <v>17</v>
      </c>
      <c r="B53" s="1"/>
      <c r="C53" s="17">
        <f>SUM(C48:C52)</f>
        <v>41.29</v>
      </c>
      <c r="D53" s="17">
        <f>110+100+180+200+30</f>
        <v>620</v>
      </c>
      <c r="E53" s="17">
        <f>SUM(E47:E52)</f>
        <v>25.470000000000002</v>
      </c>
      <c r="F53" s="17">
        <f>SUM(F47:F52)</f>
        <v>21.66</v>
      </c>
      <c r="G53" s="17">
        <f>SUM(G47:G52)</f>
        <v>86.899999999999991</v>
      </c>
      <c r="H53" s="17">
        <f>SUM(H47:H52)</f>
        <v>649.44000000000005</v>
      </c>
      <c r="I53" s="2"/>
    </row>
    <row r="54" spans="1:9" ht="15.75" x14ac:dyDescent="0.25">
      <c r="A54" s="37"/>
      <c r="B54" s="1"/>
      <c r="C54" s="45"/>
      <c r="D54" s="35"/>
      <c r="E54" s="35"/>
      <c r="F54" s="35"/>
      <c r="G54" s="35"/>
      <c r="H54" s="35"/>
      <c r="I54" s="2"/>
    </row>
    <row r="55" spans="1:9" ht="16.5" customHeight="1" x14ac:dyDescent="0.25">
      <c r="A55" s="101" t="s">
        <v>18</v>
      </c>
      <c r="B55" s="11" t="s">
        <v>53</v>
      </c>
      <c r="C55" s="46">
        <v>5.16</v>
      </c>
      <c r="D55" s="4">
        <v>100</v>
      </c>
      <c r="E55" s="4">
        <v>1.4</v>
      </c>
      <c r="F55" s="4">
        <v>6.09</v>
      </c>
      <c r="G55" s="4">
        <v>10.220000000000001</v>
      </c>
      <c r="H55" s="4">
        <v>101.29</v>
      </c>
      <c r="I55" s="2" t="s">
        <v>75</v>
      </c>
    </row>
    <row r="56" spans="1:9" ht="21" customHeight="1" x14ac:dyDescent="0.25">
      <c r="A56" s="102"/>
      <c r="B56" s="12" t="s">
        <v>83</v>
      </c>
      <c r="C56" s="49">
        <v>15.8</v>
      </c>
      <c r="D56" s="13" t="s">
        <v>54</v>
      </c>
      <c r="E56" s="3">
        <v>8.41</v>
      </c>
      <c r="F56" s="3">
        <v>6.03</v>
      </c>
      <c r="G56" s="3">
        <v>18.079999999999998</v>
      </c>
      <c r="H56" s="3">
        <v>160.18</v>
      </c>
      <c r="I56" s="2" t="s">
        <v>75</v>
      </c>
    </row>
    <row r="57" spans="1:9" ht="17.25" customHeight="1" x14ac:dyDescent="0.25">
      <c r="A57" s="102"/>
      <c r="B57" s="12" t="s">
        <v>33</v>
      </c>
      <c r="C57" s="49">
        <v>29.81</v>
      </c>
      <c r="D57" s="13">
        <v>100</v>
      </c>
      <c r="E57" s="4">
        <v>22.04</v>
      </c>
      <c r="F57" s="4">
        <v>8.35</v>
      </c>
      <c r="G57" s="4">
        <v>14.15</v>
      </c>
      <c r="H57" s="4">
        <v>219.92</v>
      </c>
      <c r="I57" s="2" t="s">
        <v>75</v>
      </c>
    </row>
    <row r="58" spans="1:9" ht="15.75" x14ac:dyDescent="0.25">
      <c r="A58" s="102"/>
      <c r="B58" s="12" t="s">
        <v>35</v>
      </c>
      <c r="C58" s="49">
        <v>12.38</v>
      </c>
      <c r="D58" s="13">
        <v>180</v>
      </c>
      <c r="E58" s="39">
        <v>3.67</v>
      </c>
      <c r="F58" s="39">
        <v>5.76</v>
      </c>
      <c r="G58" s="39">
        <v>24.53</v>
      </c>
      <c r="H58" s="39">
        <v>164.7</v>
      </c>
      <c r="I58" s="2" t="s">
        <v>75</v>
      </c>
    </row>
    <row r="59" spans="1:9" ht="19.5" customHeight="1" x14ac:dyDescent="0.25">
      <c r="A59" s="102"/>
      <c r="B59" s="30" t="s">
        <v>55</v>
      </c>
      <c r="C59" s="56">
        <v>1.73</v>
      </c>
      <c r="D59" s="27">
        <v>200</v>
      </c>
      <c r="E59" s="4">
        <v>0.06</v>
      </c>
      <c r="F59" s="4">
        <v>0.06</v>
      </c>
      <c r="G59" s="4">
        <v>16.34</v>
      </c>
      <c r="H59" s="4">
        <v>66.099999999999994</v>
      </c>
      <c r="I59" s="4" t="s">
        <v>75</v>
      </c>
    </row>
    <row r="60" spans="1:9" ht="15.75" x14ac:dyDescent="0.25">
      <c r="A60" s="102"/>
      <c r="B60" s="16" t="s">
        <v>32</v>
      </c>
      <c r="C60" s="49">
        <v>2.69</v>
      </c>
      <c r="D60" s="13">
        <v>30</v>
      </c>
      <c r="E60" s="13">
        <v>2.25</v>
      </c>
      <c r="F60" s="13">
        <v>0.9</v>
      </c>
      <c r="G60" s="13">
        <v>15.3</v>
      </c>
      <c r="H60" s="13">
        <v>81</v>
      </c>
      <c r="I60" s="13" t="s">
        <v>75</v>
      </c>
    </row>
    <row r="61" spans="1:9" ht="16.5" customHeight="1" x14ac:dyDescent="0.25">
      <c r="A61" s="105"/>
      <c r="B61" s="30" t="s">
        <v>56</v>
      </c>
      <c r="C61" s="54">
        <v>1.35</v>
      </c>
      <c r="D61" s="36">
        <v>25</v>
      </c>
      <c r="E61" s="27">
        <v>1.75</v>
      </c>
      <c r="F61" s="27">
        <v>0.25</v>
      </c>
      <c r="G61" s="27">
        <v>12.75</v>
      </c>
      <c r="H61" s="27">
        <v>60</v>
      </c>
      <c r="I61" s="23" t="s">
        <v>75</v>
      </c>
    </row>
    <row r="62" spans="1:9" ht="15.75" x14ac:dyDescent="0.25">
      <c r="A62" s="6" t="s">
        <v>19</v>
      </c>
      <c r="B62" s="1"/>
      <c r="C62" s="17">
        <f>SUM(C55:C61)</f>
        <v>68.919999999999987</v>
      </c>
      <c r="D62" s="17">
        <f>100+275+100+180+200+30+25</f>
        <v>910</v>
      </c>
      <c r="E62" s="17">
        <f>SUM(E55:E61)</f>
        <v>39.580000000000005</v>
      </c>
      <c r="F62" s="17">
        <f>SUM(F55:F61)</f>
        <v>27.439999999999994</v>
      </c>
      <c r="G62" s="17">
        <f>SUM(G55:G61)</f>
        <v>111.36999999999999</v>
      </c>
      <c r="H62" s="17">
        <f>SUM(H55:H61)</f>
        <v>853.18999999999994</v>
      </c>
      <c r="I62" s="2"/>
    </row>
    <row r="63" spans="1:9" ht="15.75" x14ac:dyDescent="0.25">
      <c r="A63" s="6" t="s">
        <v>31</v>
      </c>
      <c r="B63" s="1"/>
      <c r="C63" s="17">
        <f t="shared" ref="C63:H63" si="2">C53+C62</f>
        <v>110.20999999999998</v>
      </c>
      <c r="D63" s="17">
        <f t="shared" si="2"/>
        <v>1530</v>
      </c>
      <c r="E63" s="17">
        <f t="shared" si="2"/>
        <v>65.050000000000011</v>
      </c>
      <c r="F63" s="17">
        <f t="shared" si="2"/>
        <v>49.099999999999994</v>
      </c>
      <c r="G63" s="17">
        <f t="shared" si="2"/>
        <v>198.26999999999998</v>
      </c>
      <c r="H63" s="17">
        <f t="shared" si="2"/>
        <v>1502.63</v>
      </c>
      <c r="I63" s="2"/>
    </row>
    <row r="64" spans="1:9" ht="15.75" x14ac:dyDescent="0.25">
      <c r="A64" s="1" t="s">
        <v>14</v>
      </c>
      <c r="B64" s="1"/>
      <c r="C64" s="2"/>
      <c r="D64" s="2"/>
      <c r="E64" s="2"/>
      <c r="F64" s="2"/>
      <c r="G64" s="2"/>
      <c r="H64" s="2"/>
      <c r="I64" s="2"/>
    </row>
    <row r="65" spans="1:9" ht="15.75" x14ac:dyDescent="0.25">
      <c r="A65" s="101" t="s">
        <v>16</v>
      </c>
      <c r="B65" s="26" t="s">
        <v>38</v>
      </c>
      <c r="C65" s="57">
        <v>15</v>
      </c>
      <c r="D65" s="3">
        <v>120</v>
      </c>
      <c r="E65" s="7">
        <v>0.48</v>
      </c>
      <c r="F65" s="7">
        <v>0.36</v>
      </c>
      <c r="G65" s="7">
        <v>12.36</v>
      </c>
      <c r="H65" s="7">
        <v>56.4</v>
      </c>
      <c r="I65" s="7" t="s">
        <v>75</v>
      </c>
    </row>
    <row r="66" spans="1:9" ht="15.75" x14ac:dyDescent="0.25">
      <c r="A66" s="102"/>
      <c r="B66" s="11" t="s">
        <v>64</v>
      </c>
      <c r="C66" s="48">
        <v>33.33</v>
      </c>
      <c r="D66" s="3">
        <v>200</v>
      </c>
      <c r="E66" s="13">
        <v>29.6</v>
      </c>
      <c r="F66" s="13">
        <v>24.2</v>
      </c>
      <c r="G66" s="13">
        <v>38.200000000000003</v>
      </c>
      <c r="H66" s="13">
        <v>495.5</v>
      </c>
      <c r="I66" s="23" t="s">
        <v>75</v>
      </c>
    </row>
    <row r="67" spans="1:9" ht="15.75" x14ac:dyDescent="0.25">
      <c r="A67" s="102"/>
      <c r="B67" s="11" t="s">
        <v>42</v>
      </c>
      <c r="C67" s="48">
        <v>7.3</v>
      </c>
      <c r="D67" s="3" t="s">
        <v>43</v>
      </c>
      <c r="E67" s="4">
        <v>4.08</v>
      </c>
      <c r="F67" s="4">
        <v>3.54</v>
      </c>
      <c r="G67" s="4">
        <v>17.57</v>
      </c>
      <c r="H67" s="4">
        <v>118.46</v>
      </c>
      <c r="I67" s="23" t="s">
        <v>75</v>
      </c>
    </row>
    <row r="68" spans="1:9" ht="15.75" x14ac:dyDescent="0.25">
      <c r="A68" s="102"/>
      <c r="B68" s="16" t="s">
        <v>32</v>
      </c>
      <c r="C68" s="49">
        <v>2.69</v>
      </c>
      <c r="D68" s="13">
        <v>30</v>
      </c>
      <c r="E68" s="13">
        <v>2.25</v>
      </c>
      <c r="F68" s="13">
        <v>0.9</v>
      </c>
      <c r="G68" s="13">
        <v>15.3</v>
      </c>
      <c r="H68" s="13">
        <v>81</v>
      </c>
      <c r="I68" s="13" t="s">
        <v>75</v>
      </c>
    </row>
    <row r="69" spans="1:9" ht="15.75" x14ac:dyDescent="0.25">
      <c r="A69" s="6" t="s">
        <v>17</v>
      </c>
      <c r="B69" s="1"/>
      <c r="C69" s="17">
        <f>SUM(C65:C68)</f>
        <v>58.319999999999993</v>
      </c>
      <c r="D69" s="17">
        <f>120+200+200+30</f>
        <v>550</v>
      </c>
      <c r="E69" s="17">
        <f>SUM(E65:E68)</f>
        <v>36.410000000000004</v>
      </c>
      <c r="F69" s="17">
        <f>SUM(F65:F68)</f>
        <v>28.999999999999996</v>
      </c>
      <c r="G69" s="17">
        <f>SUM(G65:G68)</f>
        <v>83.429999999999993</v>
      </c>
      <c r="H69" s="17">
        <f>SUM(H65:H68)</f>
        <v>751.36</v>
      </c>
      <c r="I69" s="2"/>
    </row>
    <row r="70" spans="1:9" ht="15.75" x14ac:dyDescent="0.25">
      <c r="A70" s="37"/>
      <c r="B70" s="1"/>
      <c r="C70" s="35"/>
      <c r="D70" s="35"/>
      <c r="E70" s="17"/>
      <c r="F70" s="35"/>
      <c r="G70" s="35"/>
      <c r="H70" s="35"/>
      <c r="I70" s="45"/>
    </row>
    <row r="71" spans="1:9" ht="15.75" x14ac:dyDescent="0.25">
      <c r="A71" s="101" t="s">
        <v>18</v>
      </c>
      <c r="B71" s="11" t="s">
        <v>65</v>
      </c>
      <c r="C71" s="46">
        <v>7.28</v>
      </c>
      <c r="D71" s="4">
        <v>100</v>
      </c>
      <c r="E71" s="3">
        <v>0.7</v>
      </c>
      <c r="F71" s="4">
        <v>0.1</v>
      </c>
      <c r="G71" s="4">
        <v>1.9</v>
      </c>
      <c r="H71" s="4">
        <v>11</v>
      </c>
      <c r="I71" s="7" t="s">
        <v>75</v>
      </c>
    </row>
    <row r="72" spans="1:9" ht="18.75" customHeight="1" x14ac:dyDescent="0.25">
      <c r="A72" s="102"/>
      <c r="B72" s="26" t="s">
        <v>66</v>
      </c>
      <c r="C72" s="51">
        <v>14.42</v>
      </c>
      <c r="D72" s="7" t="s">
        <v>54</v>
      </c>
      <c r="E72" s="7">
        <v>9.3000000000000007</v>
      </c>
      <c r="F72" s="7">
        <v>11.64</v>
      </c>
      <c r="G72" s="7">
        <v>8.94</v>
      </c>
      <c r="H72" s="7">
        <v>177.67</v>
      </c>
      <c r="I72" s="7" t="s">
        <v>75</v>
      </c>
    </row>
    <row r="73" spans="1:9" ht="15.75" x14ac:dyDescent="0.25">
      <c r="A73" s="102"/>
      <c r="B73" s="16" t="s">
        <v>67</v>
      </c>
      <c r="C73" s="49">
        <v>23.22</v>
      </c>
      <c r="D73" s="13">
        <v>100</v>
      </c>
      <c r="E73" s="13">
        <v>12.87</v>
      </c>
      <c r="F73" s="13">
        <v>26.12</v>
      </c>
      <c r="G73" s="13">
        <v>14.86</v>
      </c>
      <c r="H73" s="13">
        <v>345.99</v>
      </c>
      <c r="I73" s="22" t="s">
        <v>75</v>
      </c>
    </row>
    <row r="74" spans="1:9" ht="15.75" x14ac:dyDescent="0.25">
      <c r="A74" s="102"/>
      <c r="B74" s="16" t="s">
        <v>68</v>
      </c>
      <c r="C74" s="49">
        <v>13.48</v>
      </c>
      <c r="D74" s="13">
        <v>180</v>
      </c>
      <c r="E74" s="15">
        <v>3.09</v>
      </c>
      <c r="F74" s="15">
        <v>4.96</v>
      </c>
      <c r="G74" s="15">
        <v>24.85</v>
      </c>
      <c r="H74" s="15">
        <v>156.38999999999999</v>
      </c>
      <c r="I74" s="4" t="s">
        <v>75</v>
      </c>
    </row>
    <row r="75" spans="1:9" ht="15.75" x14ac:dyDescent="0.25">
      <c r="A75" s="102"/>
      <c r="B75" s="16" t="s">
        <v>78</v>
      </c>
      <c r="C75" s="49">
        <v>5.25</v>
      </c>
      <c r="D75" s="13" t="s">
        <v>43</v>
      </c>
      <c r="E75" s="13">
        <v>0.24</v>
      </c>
      <c r="F75" s="13">
        <v>0.01</v>
      </c>
      <c r="G75" s="13">
        <v>18.350000000000001</v>
      </c>
      <c r="H75" s="13">
        <v>75.239999999999995</v>
      </c>
      <c r="I75" s="4" t="s">
        <v>75</v>
      </c>
    </row>
    <row r="76" spans="1:9" ht="15.75" x14ac:dyDescent="0.25">
      <c r="A76" s="102"/>
      <c r="B76" s="16" t="s">
        <v>32</v>
      </c>
      <c r="C76" s="49">
        <v>2.69</v>
      </c>
      <c r="D76" s="13">
        <v>30</v>
      </c>
      <c r="E76" s="13">
        <v>2.25</v>
      </c>
      <c r="F76" s="13">
        <v>0.9</v>
      </c>
      <c r="G76" s="13">
        <v>15.3</v>
      </c>
      <c r="H76" s="13">
        <v>81</v>
      </c>
      <c r="I76" s="13" t="s">
        <v>75</v>
      </c>
    </row>
    <row r="77" spans="1:9" ht="15.75" x14ac:dyDescent="0.25">
      <c r="A77" s="102"/>
      <c r="B77" s="30" t="s">
        <v>56</v>
      </c>
      <c r="C77" s="54">
        <v>1.35</v>
      </c>
      <c r="D77" s="36">
        <v>25</v>
      </c>
      <c r="E77" s="27">
        <v>1.75</v>
      </c>
      <c r="F77" s="27">
        <v>0.25</v>
      </c>
      <c r="G77" s="27">
        <v>12.75</v>
      </c>
      <c r="H77" s="27">
        <v>60</v>
      </c>
      <c r="I77" s="23" t="s">
        <v>75</v>
      </c>
    </row>
    <row r="78" spans="1:9" ht="15.75" x14ac:dyDescent="0.25">
      <c r="A78" s="6" t="s">
        <v>19</v>
      </c>
      <c r="B78" s="1"/>
      <c r="C78" s="17">
        <f>SUM(C71:C77)</f>
        <v>67.69</v>
      </c>
      <c r="D78" s="17">
        <f>100+275+100+180+200+30+25</f>
        <v>910</v>
      </c>
      <c r="E78" s="17">
        <f>SUM(E71:E77)</f>
        <v>30.199999999999996</v>
      </c>
      <c r="F78" s="17">
        <f>SUM(F71:F77)</f>
        <v>43.98</v>
      </c>
      <c r="G78" s="17">
        <f>SUM(G71:G77)</f>
        <v>96.95</v>
      </c>
      <c r="H78" s="17">
        <f>SUM(H71:H77)</f>
        <v>907.29</v>
      </c>
      <c r="I78" s="2"/>
    </row>
    <row r="79" spans="1:9" ht="15.75" x14ac:dyDescent="0.25">
      <c r="A79" s="6" t="s">
        <v>31</v>
      </c>
      <c r="B79" s="1"/>
      <c r="C79" s="17">
        <f t="shared" ref="C79:H79" si="3">C69+C78</f>
        <v>126.00999999999999</v>
      </c>
      <c r="D79" s="17">
        <f t="shared" si="3"/>
        <v>1460</v>
      </c>
      <c r="E79" s="17">
        <f t="shared" si="3"/>
        <v>66.61</v>
      </c>
      <c r="F79" s="17">
        <f t="shared" si="3"/>
        <v>72.97999999999999</v>
      </c>
      <c r="G79" s="17">
        <f t="shared" si="3"/>
        <v>180.38</v>
      </c>
      <c r="H79" s="17">
        <f t="shared" si="3"/>
        <v>1658.65</v>
      </c>
      <c r="I79" s="2"/>
    </row>
    <row r="80" spans="1:9" ht="15.75" x14ac:dyDescent="0.25">
      <c r="A80" s="1" t="s">
        <v>15</v>
      </c>
      <c r="B80" s="1"/>
      <c r="C80" s="2"/>
      <c r="D80" s="2"/>
      <c r="E80" s="2"/>
      <c r="F80" s="2"/>
      <c r="G80" s="2"/>
      <c r="H80" s="2"/>
      <c r="I80" s="2"/>
    </row>
    <row r="81" spans="1:9" ht="15.75" x14ac:dyDescent="0.25">
      <c r="A81" s="103" t="s">
        <v>16</v>
      </c>
      <c r="B81" s="26" t="s">
        <v>47</v>
      </c>
      <c r="C81" s="51">
        <v>13</v>
      </c>
      <c r="D81" s="7">
        <v>100</v>
      </c>
      <c r="E81" s="4">
        <v>0.8</v>
      </c>
      <c r="F81" s="4">
        <v>0.2</v>
      </c>
      <c r="G81" s="4">
        <v>7.5</v>
      </c>
      <c r="H81" s="4">
        <v>38</v>
      </c>
      <c r="I81" s="4" t="s">
        <v>75</v>
      </c>
    </row>
    <row r="82" spans="1:9" ht="15.75" x14ac:dyDescent="0.25">
      <c r="A82" s="104"/>
      <c r="B82" s="26" t="s">
        <v>70</v>
      </c>
      <c r="C82" s="51">
        <v>31.74</v>
      </c>
      <c r="D82" s="7">
        <v>100</v>
      </c>
      <c r="E82" s="15">
        <v>18.059999999999999</v>
      </c>
      <c r="F82" s="15">
        <v>25.01</v>
      </c>
      <c r="G82" s="15">
        <v>12.59</v>
      </c>
      <c r="H82" s="15">
        <v>347.72</v>
      </c>
      <c r="I82" s="4" t="s">
        <v>75</v>
      </c>
    </row>
    <row r="83" spans="1:9" ht="15.75" x14ac:dyDescent="0.25">
      <c r="A83" s="104"/>
      <c r="B83" s="28" t="s">
        <v>35</v>
      </c>
      <c r="C83" s="58">
        <v>12.38</v>
      </c>
      <c r="D83" s="3">
        <v>180</v>
      </c>
      <c r="E83" s="39">
        <v>3.67</v>
      </c>
      <c r="F83" s="39">
        <v>5.76</v>
      </c>
      <c r="G83" s="39">
        <v>24.53</v>
      </c>
      <c r="H83" s="39">
        <v>164.7</v>
      </c>
      <c r="I83" s="7" t="s">
        <v>75</v>
      </c>
    </row>
    <row r="84" spans="1:9" ht="15.75" x14ac:dyDescent="0.25">
      <c r="A84" s="104"/>
      <c r="B84" s="12" t="s">
        <v>51</v>
      </c>
      <c r="C84" s="49">
        <v>1.87</v>
      </c>
      <c r="D84" s="32" t="s">
        <v>52</v>
      </c>
      <c r="E84" s="13">
        <v>0.17</v>
      </c>
      <c r="F84" s="13">
        <v>0.03</v>
      </c>
      <c r="G84" s="13">
        <v>10.08</v>
      </c>
      <c r="H84" s="13">
        <v>41.25</v>
      </c>
      <c r="I84" s="13" t="s">
        <v>75</v>
      </c>
    </row>
    <row r="85" spans="1:9" ht="15.75" x14ac:dyDescent="0.25">
      <c r="A85" s="104"/>
      <c r="B85" s="16" t="s">
        <v>32</v>
      </c>
      <c r="C85" s="49">
        <v>2.69</v>
      </c>
      <c r="D85" s="13">
        <v>30</v>
      </c>
      <c r="E85" s="13">
        <v>2.25</v>
      </c>
      <c r="F85" s="13">
        <v>0.9</v>
      </c>
      <c r="G85" s="13">
        <v>15.3</v>
      </c>
      <c r="H85" s="13">
        <v>81</v>
      </c>
      <c r="I85" s="13" t="s">
        <v>75</v>
      </c>
    </row>
    <row r="86" spans="1:9" ht="15.75" x14ac:dyDescent="0.25">
      <c r="A86" s="6" t="s">
        <v>17</v>
      </c>
      <c r="B86" s="1"/>
      <c r="C86" s="17">
        <f>SUM(C81:C85)</f>
        <v>61.679999999999993</v>
      </c>
      <c r="D86" s="17">
        <f>100+100+180+200+30</f>
        <v>610</v>
      </c>
      <c r="E86" s="17">
        <f>SUM(E81:E85)</f>
        <v>24.950000000000003</v>
      </c>
      <c r="F86" s="17">
        <f>SUM(F81:F85)</f>
        <v>31.9</v>
      </c>
      <c r="G86" s="17">
        <f>SUM(G81:G85)</f>
        <v>70</v>
      </c>
      <c r="H86" s="17">
        <f>SUM(H81:H85)</f>
        <v>672.67000000000007</v>
      </c>
      <c r="I86" s="2"/>
    </row>
    <row r="87" spans="1:9" ht="15.75" x14ac:dyDescent="0.25">
      <c r="A87" s="37"/>
      <c r="B87" s="1"/>
      <c r="C87" s="35"/>
      <c r="D87" s="35"/>
      <c r="E87" s="35"/>
      <c r="F87" s="35"/>
      <c r="G87" s="35"/>
      <c r="H87" s="35"/>
      <c r="I87" s="45"/>
    </row>
    <row r="88" spans="1:9" ht="15.75" x14ac:dyDescent="0.25">
      <c r="A88" s="101" t="s">
        <v>18</v>
      </c>
      <c r="B88" s="11" t="s">
        <v>57</v>
      </c>
      <c r="C88" s="46">
        <v>13.7</v>
      </c>
      <c r="D88" s="4">
        <v>100</v>
      </c>
      <c r="E88" s="4">
        <v>1.1000000000000001</v>
      </c>
      <c r="F88" s="4">
        <v>0.2</v>
      </c>
      <c r="G88" s="4">
        <v>3.8</v>
      </c>
      <c r="H88" s="4">
        <v>24</v>
      </c>
      <c r="I88" s="7" t="s">
        <v>75</v>
      </c>
    </row>
    <row r="89" spans="1:9" ht="15.75" x14ac:dyDescent="0.25">
      <c r="A89" s="102"/>
      <c r="B89" s="11" t="s">
        <v>71</v>
      </c>
      <c r="C89" s="46">
        <v>18.43</v>
      </c>
      <c r="D89" s="4" t="s">
        <v>54</v>
      </c>
      <c r="E89" s="4">
        <v>13.67</v>
      </c>
      <c r="F89" s="4">
        <v>14.35</v>
      </c>
      <c r="G89" s="4">
        <v>19.28</v>
      </c>
      <c r="H89" s="4">
        <v>260.91000000000003</v>
      </c>
      <c r="I89" s="7" t="s">
        <v>75</v>
      </c>
    </row>
    <row r="90" spans="1:9" ht="15.75" x14ac:dyDescent="0.25">
      <c r="A90" s="102"/>
      <c r="B90" s="28" t="s">
        <v>72</v>
      </c>
      <c r="C90" s="58">
        <v>27.47</v>
      </c>
      <c r="D90" s="3" t="s">
        <v>73</v>
      </c>
      <c r="E90" s="39">
        <v>11</v>
      </c>
      <c r="F90" s="39">
        <v>12.95</v>
      </c>
      <c r="G90" s="39">
        <v>2.89</v>
      </c>
      <c r="H90" s="39">
        <v>207.75</v>
      </c>
      <c r="I90" s="7" t="s">
        <v>75</v>
      </c>
    </row>
    <row r="91" spans="1:9" ht="15.75" x14ac:dyDescent="0.25">
      <c r="A91" s="102"/>
      <c r="B91" s="11" t="s">
        <v>34</v>
      </c>
      <c r="C91" s="48">
        <v>7.2</v>
      </c>
      <c r="D91" s="3">
        <v>180</v>
      </c>
      <c r="E91" s="15">
        <v>10.32</v>
      </c>
      <c r="F91" s="15">
        <v>7.31</v>
      </c>
      <c r="G91" s="15">
        <v>46.37</v>
      </c>
      <c r="H91" s="15">
        <v>292.5</v>
      </c>
      <c r="I91" s="7" t="s">
        <v>75</v>
      </c>
    </row>
    <row r="92" spans="1:9" ht="15.75" x14ac:dyDescent="0.25">
      <c r="A92" s="102"/>
      <c r="B92" s="11" t="s">
        <v>46</v>
      </c>
      <c r="C92" s="49">
        <v>9.0299999999999994</v>
      </c>
      <c r="D92" s="13" t="s">
        <v>74</v>
      </c>
      <c r="E92" s="13">
        <v>1</v>
      </c>
      <c r="F92" s="13">
        <v>0.2</v>
      </c>
      <c r="G92" s="13">
        <v>20.2</v>
      </c>
      <c r="H92" s="13">
        <v>92</v>
      </c>
      <c r="I92" s="13" t="s">
        <v>77</v>
      </c>
    </row>
    <row r="93" spans="1:9" ht="15.75" x14ac:dyDescent="0.25">
      <c r="A93" s="102"/>
      <c r="B93" s="16" t="s">
        <v>32</v>
      </c>
      <c r="C93" s="49">
        <v>2.69</v>
      </c>
      <c r="D93" s="13">
        <v>30</v>
      </c>
      <c r="E93" s="13">
        <v>2.25</v>
      </c>
      <c r="F93" s="13">
        <v>0.9</v>
      </c>
      <c r="G93" s="13">
        <v>15.3</v>
      </c>
      <c r="H93" s="13">
        <v>81</v>
      </c>
      <c r="I93" s="13" t="s">
        <v>75</v>
      </c>
    </row>
    <row r="94" spans="1:9" ht="15.75" x14ac:dyDescent="0.25">
      <c r="A94" s="105"/>
      <c r="B94" s="30" t="s">
        <v>56</v>
      </c>
      <c r="C94" s="54">
        <v>1.35</v>
      </c>
      <c r="D94" s="36">
        <v>25</v>
      </c>
      <c r="E94" s="27">
        <v>1.75</v>
      </c>
      <c r="F94" s="27">
        <v>0.25</v>
      </c>
      <c r="G94" s="27">
        <v>12.75</v>
      </c>
      <c r="H94" s="27">
        <v>60</v>
      </c>
      <c r="I94" s="23" t="s">
        <v>75</v>
      </c>
    </row>
    <row r="95" spans="1:9" ht="15.75" x14ac:dyDescent="0.25">
      <c r="A95" s="6" t="s">
        <v>19</v>
      </c>
      <c r="B95" s="1"/>
      <c r="C95" s="17">
        <f>SUM(C88:C94)</f>
        <v>79.86999999999999</v>
      </c>
      <c r="D95" s="17">
        <f>100+275+100+180+200+30+25</f>
        <v>910</v>
      </c>
      <c r="E95" s="17">
        <f>SUM(E88:E94)</f>
        <v>41.09</v>
      </c>
      <c r="F95" s="17">
        <f>SUM(F88:F94)</f>
        <v>36.160000000000004</v>
      </c>
      <c r="G95" s="17">
        <f>SUM(G88:G94)</f>
        <v>120.59</v>
      </c>
      <c r="H95" s="17">
        <f>SUM(H88:H94)</f>
        <v>1018.1600000000001</v>
      </c>
      <c r="I95" s="2"/>
    </row>
    <row r="96" spans="1:9" ht="15.75" x14ac:dyDescent="0.25">
      <c r="A96" s="6" t="s">
        <v>31</v>
      </c>
      <c r="B96" s="1"/>
      <c r="C96" s="17">
        <f t="shared" ref="C96:H96" si="4">C86+C95</f>
        <v>141.54999999999998</v>
      </c>
      <c r="D96" s="17">
        <f t="shared" si="4"/>
        <v>1520</v>
      </c>
      <c r="E96" s="17">
        <f t="shared" si="4"/>
        <v>66.040000000000006</v>
      </c>
      <c r="F96" s="17">
        <f t="shared" si="4"/>
        <v>68.06</v>
      </c>
      <c r="G96" s="17">
        <f t="shared" si="4"/>
        <v>190.59</v>
      </c>
      <c r="H96" s="17">
        <f t="shared" si="4"/>
        <v>1690.8300000000002</v>
      </c>
      <c r="I96" s="2"/>
    </row>
    <row r="97" spans="1:9" ht="15.75" x14ac:dyDescent="0.25">
      <c r="A97" s="6"/>
      <c r="B97" s="1"/>
      <c r="C97" s="2"/>
      <c r="D97" s="17"/>
      <c r="E97" s="17"/>
      <c r="F97" s="17"/>
      <c r="G97" s="17"/>
      <c r="H97" s="17"/>
      <c r="I97" s="2"/>
    </row>
    <row r="98" spans="1:9" ht="15.75" x14ac:dyDescent="0.25">
      <c r="A98" s="6"/>
      <c r="B98" s="1"/>
      <c r="C98" s="2"/>
      <c r="D98" s="17"/>
      <c r="E98" s="17"/>
      <c r="F98" s="17"/>
      <c r="G98" s="17"/>
      <c r="H98" s="17"/>
      <c r="I98" s="2"/>
    </row>
    <row r="99" spans="1:9" ht="15.75" x14ac:dyDescent="0.25">
      <c r="A99" s="6"/>
      <c r="B99" s="1"/>
      <c r="C99" s="2"/>
      <c r="D99" s="2"/>
      <c r="E99" s="2"/>
      <c r="F99" s="2"/>
      <c r="G99" s="2"/>
      <c r="H99" s="2"/>
      <c r="I99" s="2"/>
    </row>
    <row r="100" spans="1:9" ht="15.75" x14ac:dyDescent="0.25">
      <c r="A100" s="5" t="s">
        <v>20</v>
      </c>
      <c r="B100" s="60">
        <f>110/C100</f>
        <v>1.8763006174734762</v>
      </c>
      <c r="C100" s="21">
        <f>(C19+C36+C53+C69+C86)/5</f>
        <v>58.625999999999991</v>
      </c>
      <c r="D100" s="33">
        <f>(D19+D36+D53+D69+D86)/5</f>
        <v>614</v>
      </c>
      <c r="E100" s="21">
        <f>(E19+E36+E53+E69+E86)/5</f>
        <v>27.348000000000003</v>
      </c>
      <c r="F100" s="21">
        <f t="shared" ref="F100:H100" si="5">(F19+F36+F53+F69+F86)/5</f>
        <v>26.462</v>
      </c>
      <c r="G100" s="21">
        <f t="shared" si="5"/>
        <v>80.048000000000002</v>
      </c>
      <c r="H100" s="21">
        <f t="shared" si="5"/>
        <v>675.94400000000007</v>
      </c>
      <c r="I100" s="2"/>
    </row>
    <row r="101" spans="1:9" ht="15.75" x14ac:dyDescent="0.25">
      <c r="A101" s="6" t="s">
        <v>21</v>
      </c>
      <c r="B101" s="60">
        <f>130/C101</f>
        <v>1.8317598985486825</v>
      </c>
      <c r="C101" s="21">
        <f t="shared" ref="C101:E102" si="6">(C27+C44+C62+C78+C95)/5</f>
        <v>70.97</v>
      </c>
      <c r="D101" s="33">
        <f t="shared" si="6"/>
        <v>897</v>
      </c>
      <c r="E101" s="21">
        <f t="shared" si="6"/>
        <v>34.477999999999994</v>
      </c>
      <c r="F101" s="21">
        <f t="shared" ref="F101:H101" si="7">(F27+F44+F62+F78+F95)/5</f>
        <v>35.243999999999993</v>
      </c>
      <c r="G101" s="21">
        <f t="shared" si="7"/>
        <v>107.242</v>
      </c>
      <c r="H101" s="21">
        <f t="shared" si="7"/>
        <v>897.41200000000003</v>
      </c>
      <c r="I101" s="2"/>
    </row>
    <row r="102" spans="1:9" ht="15.75" x14ac:dyDescent="0.25">
      <c r="A102" s="5" t="s">
        <v>37</v>
      </c>
      <c r="B102" s="60">
        <f>240/C102</f>
        <v>1.8519090095373318</v>
      </c>
      <c r="C102" s="21">
        <f t="shared" si="6"/>
        <v>129.59599999999998</v>
      </c>
      <c r="D102" s="33">
        <f t="shared" si="6"/>
        <v>1511</v>
      </c>
      <c r="E102" s="21">
        <f t="shared" si="6"/>
        <v>61.826000000000008</v>
      </c>
      <c r="F102" s="21">
        <f t="shared" ref="F102:H102" si="8">(F28+F45+F63+F79+F96)/5</f>
        <v>61.705999999999996</v>
      </c>
      <c r="G102" s="21">
        <f t="shared" si="8"/>
        <v>187.29000000000002</v>
      </c>
      <c r="H102" s="21">
        <f t="shared" si="8"/>
        <v>1573.3560000000002</v>
      </c>
      <c r="I102" s="1"/>
    </row>
    <row r="103" spans="1:9" ht="15" customHeight="1" x14ac:dyDescent="0.25"/>
    <row r="115" ht="15" customHeight="1" x14ac:dyDescent="0.25"/>
    <row r="142" ht="15" customHeight="1" x14ac:dyDescent="0.25"/>
  </sheetData>
  <mergeCells count="27">
    <mergeCell ref="A6:B6"/>
    <mergeCell ref="F1:I1"/>
    <mergeCell ref="F4:I4"/>
    <mergeCell ref="F6:I6"/>
    <mergeCell ref="E2:I3"/>
    <mergeCell ref="A1:B1"/>
    <mergeCell ref="A2:B3"/>
    <mergeCell ref="A4:B4"/>
    <mergeCell ref="A30:A35"/>
    <mergeCell ref="A21:A26"/>
    <mergeCell ref="A38:A43"/>
    <mergeCell ref="A55:A61"/>
    <mergeCell ref="A8:I8"/>
    <mergeCell ref="A15:A18"/>
    <mergeCell ref="A7:I7"/>
    <mergeCell ref="A11:A12"/>
    <mergeCell ref="B11:B12"/>
    <mergeCell ref="D11:D12"/>
    <mergeCell ref="E11:G11"/>
    <mergeCell ref="H11:H12"/>
    <mergeCell ref="I11:I12"/>
    <mergeCell ref="A9:I9"/>
    <mergeCell ref="A65:A68"/>
    <mergeCell ref="A71:A77"/>
    <mergeCell ref="A47:A52"/>
    <mergeCell ref="A81:A85"/>
    <mergeCell ref="A88:A94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  <rowBreaks count="2" manualBreakCount="2">
    <brk id="28" max="8" man="1"/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 (2)</vt:lpstr>
      <vt:lpstr>Лист1</vt:lpstr>
      <vt:lpstr>Лист2</vt:lpstr>
      <vt:lpstr>Лист3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2025-03-13T12:40:55Z</dcterms:modified>
</cp:coreProperties>
</file>